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19\1Q2019\Excele dla analityków\Update_03.06.2019\"/>
    </mc:Choice>
  </mc:AlternateContent>
  <xr:revisionPtr revIDLastSave="0" documentId="13_ncr:1_{C7310A96-1EFC-4717-80E1-3E0ECB13BAE8}" xr6:coauthVersionLast="36" xr6:coauthVersionMax="36" xr10:uidLastSave="{00000000-0000-0000-0000-000000000000}"/>
  <bookViews>
    <workbookView xWindow="255" yWindow="15" windowWidth="20235" windowHeight="7005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Segmenty!$A$1:$AQ$60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9" i="8" l="1"/>
  <c r="Z18" i="8"/>
  <c r="Z17" i="8"/>
  <c r="Z15" i="8"/>
  <c r="Z14" i="8"/>
  <c r="Z13" i="8"/>
  <c r="Z11" i="8"/>
  <c r="Z10" i="8"/>
  <c r="Z9" i="8"/>
  <c r="Z6" i="8"/>
  <c r="Z5" i="8"/>
  <c r="Z7" i="8" l="1"/>
  <c r="AQ29" i="5" l="1"/>
  <c r="AQ28" i="5"/>
  <c r="AQ27" i="5"/>
  <c r="AQ26" i="5"/>
  <c r="AQ24" i="5"/>
  <c r="AQ23" i="5"/>
  <c r="AQ20" i="5"/>
  <c r="AQ11" i="5"/>
  <c r="AQ10" i="5"/>
  <c r="AQ9" i="5"/>
  <c r="AQ8" i="5"/>
  <c r="AQ7" i="5"/>
  <c r="AQ6" i="5"/>
  <c r="AQ5" i="5"/>
  <c r="AQ13" i="5" l="1"/>
  <c r="AQ12" i="5" l="1"/>
  <c r="AQ16" i="5"/>
  <c r="AQ14" i="5" l="1"/>
  <c r="AQ15" i="5" l="1"/>
  <c r="AQ21" i="5" l="1"/>
  <c r="AQ18" i="5"/>
  <c r="Y19" i="8" l="1"/>
  <c r="Y18" i="8"/>
  <c r="Y17" i="8"/>
  <c r="Y15" i="8"/>
  <c r="Y14" i="8"/>
  <c r="Y13" i="8"/>
  <c r="Y11" i="8"/>
  <c r="Y10" i="8"/>
  <c r="Y7" i="8"/>
  <c r="Y6" i="8"/>
  <c r="Y5" i="8"/>
  <c r="Y9" i="8" l="1"/>
  <c r="W18" i="8" l="1"/>
  <c r="W17" i="8"/>
  <c r="W15" i="8"/>
  <c r="W14" i="8"/>
  <c r="W13" i="8"/>
  <c r="W11" i="8"/>
  <c r="W10" i="8"/>
  <c r="W9" i="8"/>
  <c r="W7" i="8"/>
  <c r="W6" i="8"/>
  <c r="W5" i="8"/>
  <c r="C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N29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<sst xmlns="http://schemas.openxmlformats.org/spreadsheetml/2006/main" count="244" uniqueCount="171">
  <si>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</si>
  <si>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</si>
  <si>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</si>
  <si>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</si>
  <si>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</si>
  <si>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</si>
  <si>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</si>
  <si>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</si>
  <si>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</si>
  <si>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</si>
  <si>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</si>
  <si>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</si>
  <si>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</si>
  <si>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</si>
  <si>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</si>
  <si>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</si>
  <si>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</si>
  <si>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</si>
  <si>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</si>
  <si>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</si>
  <si>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</si>
  <si>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</si>
  <si>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</si>
  <si>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</si>
  <si>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</si>
  <si>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</si>
  <si>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</si>
  <si>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</si>
  <si>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</si>
  <si>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</si>
  <si>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</si>
  <si>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</si>
  <si>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</si>
  <si>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</si>
  <si>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</si>
  <si>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</si>
  <si>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</si>
  <si>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</si>
  <si>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</si>
  <si>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</si>
  <si>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</si>
  <si>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</si>
  <si>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</si>
  <si>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należności</t>
  </si>
  <si>
    <t>Zmiana stanu zapasów</t>
  </si>
  <si>
    <t>Zmiana stanu zobowiązań z wyjątkiem kredytów i pożyczek</t>
  </si>
  <si>
    <t>Zmiana stanu rozliczeń międzyokresowych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</si>
  <si>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</si>
  <si>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</si>
  <si>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</si>
  <si>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</si>
  <si>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</si>
  <si>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</si>
  <si>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</si>
  <si>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</si>
  <si>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</si>
  <si>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</si>
  <si>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</si>
  <si>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</si>
  <si>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</si>
  <si>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</si>
  <si>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</si>
  <si>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</si>
  <si>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</si>
  <si>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</si>
  <si>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</si>
  <si>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</si>
  <si>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</si>
  <si>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</si>
  <si>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</si>
  <si>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netto z działalności kontynuowanej</t>
  </si>
  <si>
    <t>Zysk (strata) netto z działalności zaniechanej</t>
  </si>
  <si>
    <t>Przypadający na:</t>
  </si>
  <si>
    <t>Właścicieli jednostki dominującej</t>
  </si>
  <si>
    <t>Wynik na działalności operacyjnej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</si>
  <si>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</si>
  <si>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</si>
  <si>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</si>
  <si>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</si>
  <si>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</si>
  <si>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</si>
  <si>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</si>
  <si>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</si>
  <si>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</si>
  <si>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</si>
  <si>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</si>
  <si>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</si>
  <si>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</si>
  <si>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</si>
  <si>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</si>
  <si>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</si>
  <si>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</si>
  <si>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</si>
  <si>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</si>
  <si>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</si>
  <si>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</si>
  <si>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</si>
  <si>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</si>
  <si>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</si>
  <si>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Zmiany pozycji kapitału obrotowego: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</si>
  <si>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</si>
  <si>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</si>
  <si>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</si>
  <si>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</si>
  <si>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</si>
  <si>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</si>
  <si>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</si>
  <si>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</si>
  <si>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</si>
  <si>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</si>
  <si>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</si>
  <si>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</si>
  <si>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</si>
  <si>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</si>
  <si>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</si>
  <si>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</si>
  <si>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</si>
  <si>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Zysk lub strata netto za okres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</si>
  <si>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</si>
  <si>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</si>
  <si>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</si>
  <si>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</si>
  <si>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</si>
  <si>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</si>
  <si>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</si>
  <si>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</si>
  <si>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 xml:space="preserve">Zysk/(strata) brutto </t>
  </si>
  <si>
    <t>Sprzedaż jednostki zależnej</t>
  </si>
  <si>
    <t>Wpływy z tytułu zaciągniętego zadłużenia</t>
  </si>
  <si>
    <t>Spłata zaciągniętego zadłużenia</t>
  </si>
  <si>
    <t>(Zysk)/ strata na działalności inwestycyjnej, w tym odpis wartości firmy</t>
  </si>
  <si>
    <t xml:space="preserve">Podatek dochodowy </t>
  </si>
  <si>
    <t>Założenie lokat powyżej 3 m-cy</t>
  </si>
  <si>
    <t>Wykup dłużnych papierów wartościowych</t>
  </si>
  <si>
    <t>Pozostałe krótkoterminowe aktywa finansowe</t>
  </si>
  <si>
    <t>Dywidendy wypłacone</t>
  </si>
  <si>
    <t>Y17</t>
  </si>
  <si>
    <t>Wpływy z lokat powyżej 3 m-cy</t>
  </si>
  <si>
    <t>Otrzymane dotacje</t>
  </si>
  <si>
    <t>Sprawozdanie 2018</t>
  </si>
  <si>
    <t>1Q18</t>
  </si>
  <si>
    <t>2Q18</t>
  </si>
  <si>
    <t>3Q18</t>
  </si>
  <si>
    <t>4Q18</t>
  </si>
  <si>
    <t>Spłata pożyczek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</si>
  <si>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</si>
  <si>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</si>
  <si>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</si>
  <si>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</si>
  <si>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</si>
  <si>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(Zyski)/straty z tytułu różnic kursowych</t>
  </si>
  <si>
    <t>Zmiana stanu zobowiązań z tytułu umów</t>
  </si>
  <si>
    <t>Zmiana stanu aktywów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</si>
  <si>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</si>
  <si>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</si>
  <si>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</si>
  <si>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</si>
  <si>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</si>
  <si>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</si>
  <si>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</si>
  <si>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</si>
  <si>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</si>
  <si>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</si>
  <si>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Stan na                31 marca 2019 (niebadane)</t>
  </si>
  <si>
    <t>Aktywa z tytułu prawa do użytkowania</t>
  </si>
  <si>
    <t>Zobowiązania z tytułu leasingu</t>
  </si>
  <si>
    <t>Stan na               31 grudnia 2018 (przekształcone)</t>
  </si>
  <si>
    <t>Spłata zobowiązań z tytułu leasingu</t>
  </si>
  <si>
    <t>Stan na             31 grudnia 2018</t>
  </si>
  <si>
    <t xml:space="preserve">Okres 3 miesięcy zakończony 
31 marca 2019 (niebadane) </t>
  </si>
  <si>
    <t xml:space="preserve">Okres 3 miesięcy zakończony 
31 marca 2018 (niebadane)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</si>
</sst>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  &quot;;[Black]\(#,##0.00\)&quot;  &quot;;&quot;-   &quot;"/>
    <numFmt numFmtId="165" formatCode="_-* #,##0&quot;   &quot;;[Black]\(#,##0\)&quot;  &quot;;&quot;-   &quot;"/>
    <numFmt numFmtId="166" formatCode="_-* #,##0.0\ [$€-1]_-;\-* #,##0.0\ [$€-1]_-;_-* &quot;-&quot;??\ [$€-1]_-"/>
    <numFmt numFmtId="167" formatCode="_-* #,##0.00\ [$€-1]_-;\-* #,##0.00\ [$€-1]_-;_-* &quot;-&quot;??\ [$€-1]_-"/>
    <numFmt numFmtId="168" formatCode="&quot;$&quot;\ #,##0.00_);[Red]\(&quot;$&quot;\ #,##0.00\)"/>
    <numFmt numFmtId="169" formatCode="_(&quot;$&quot;\ * #,##0_);_(&quot;$&quot;\ * \(#,##0\);_(&quot;$&quot;\ * &quot;-&quot;_);_(@_)"/>
    <numFmt numFmtId="170" formatCode="0.000"/>
    <numFmt numFmtId="171" formatCode="_(&quot;$&quot;\ * #,##0.00_);_(&quot;$&quot;\ * \(#,##0.00\);_(&quot;$&quot;\ * &quot;-&quot;??_);_(@_)"/>
    <numFmt numFmtId="172" formatCode="m/yy"/>
    <numFmt numFmtId="173" formatCode="mm/yy"/>
    <numFmt numFmtId="174" formatCode="#,##0.00&quot;Ł&quot;_);\(#,##0.00&quot;Ł&quot;\)"/>
    <numFmt numFmtId="175" formatCode="d/m/yy"/>
    <numFmt numFmtId="176" formatCode="_(* #,##0.00_);_(* \(#,##0.00\);_(* &quot;-&quot;??_);_(@_)"/>
    <numFmt numFmtId="177" formatCode="_-* #,##0.00_-;\-* #,##0.00_-;_-* &quot;-&quot;??_-;_-@_-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;[Red]\-#,##0"/>
    <numFmt numFmtId="186" formatCode="#,##0&quot;Ł&quot;_);\(#,##0&quot;Ł&quot;\)"/>
    <numFmt numFmtId="187" formatCode="&quot;L.&quot;\ #,##0;[Red]\-&quot;L.&quot;\ #,##0"/>
    <numFmt numFmtId="188" formatCode="_(&quot;zł&quot;* #,##0.00_);_(&quot;zł&quot;* \(#,##0.00\);_(&quot;zł&quot;* &quot;-&quot;??_);_(@_)"/>
    <numFmt numFmtId="189" formatCode="&quot;zł&quot;#,##0_);[Red]\(&quot;zł&quot;#,##0\)"/>
    <numFmt numFmtId="190" formatCode="_-* #,&quot;   &quot;;[Black]\(#,\)&quot;  &quot;;&quot;-   &quot;"/>
  </numFmts>
  <fonts count="1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</borders>
  <cellStyleXfs count="11820">
    <xf numFmtId="0" fontId="0" fillId="0" borderId="0"/>
    <xf numFmtId="164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166" fontId="19" fillId="0" borderId="0"/>
    <xf numFmtId="166" fontId="18" fillId="0" borderId="0"/>
    <xf numFmtId="167" fontId="18" fillId="0" borderId="0"/>
    <xf numFmtId="0" fontId="18" fillId="0" borderId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7" fillId="10" borderId="0" applyNumberFormat="0" applyBorder="0" applyAlignment="0" applyProtection="0"/>
    <xf numFmtId="166" fontId="2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7" fillId="14" borderId="0" applyNumberFormat="0" applyBorder="0" applyAlignment="0" applyProtection="0"/>
    <xf numFmtId="166" fontId="2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7" fillId="18" borderId="0" applyNumberFormat="0" applyBorder="0" applyAlignment="0" applyProtection="0"/>
    <xf numFmtId="166" fontId="2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7" fillId="22" borderId="0" applyNumberFormat="0" applyBorder="0" applyAlignment="0" applyProtection="0"/>
    <xf numFmtId="166" fontId="2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7" fillId="26" borderId="0" applyNumberFormat="0" applyBorder="0" applyAlignment="0" applyProtection="0"/>
    <xf numFmtId="166" fontId="2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7" fillId="30" borderId="0" applyNumberFormat="0" applyBorder="0" applyAlignment="0" applyProtection="0"/>
    <xf numFmtId="166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7" fillId="11" borderId="0" applyNumberFormat="0" applyBorder="0" applyAlignment="0" applyProtection="0"/>
    <xf numFmtId="166" fontId="26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7" fillId="15" borderId="0" applyNumberFormat="0" applyBorder="0" applyAlignment="0" applyProtection="0"/>
    <xf numFmtId="166" fontId="26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7" fillId="19" borderId="0" applyNumberFormat="0" applyBorder="0" applyAlignment="0" applyProtection="0"/>
    <xf numFmtId="166" fontId="26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7" fillId="23" borderId="0" applyNumberFormat="0" applyBorder="0" applyAlignment="0" applyProtection="0"/>
    <xf numFmtId="166" fontId="2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7" fillId="27" borderId="0" applyNumberFormat="0" applyBorder="0" applyAlignment="0" applyProtection="0"/>
    <xf numFmtId="166" fontId="26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7" fillId="31" borderId="0" applyNumberFormat="0" applyBorder="0" applyAlignment="0" applyProtection="0"/>
    <xf numFmtId="166" fontId="26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2" fillId="12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12" borderId="0" applyNumberFormat="0" applyBorder="0" applyAlignment="0" applyProtection="0"/>
    <xf numFmtId="166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30" fillId="47" borderId="0" applyNumberFormat="0" applyBorder="0" applyAlignment="0" applyProtection="0"/>
    <xf numFmtId="166" fontId="32" fillId="12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2" fillId="16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7" fillId="16" borderId="0" applyNumberFormat="0" applyBorder="0" applyAlignment="0" applyProtection="0"/>
    <xf numFmtId="166" fontId="33" fillId="42" borderId="0" applyNumberFormat="0" applyBorder="0" applyAlignment="0" applyProtection="0"/>
    <xf numFmtId="166" fontId="30" fillId="42" borderId="0" applyNumberFormat="0" applyBorder="0" applyAlignment="0" applyProtection="0"/>
    <xf numFmtId="166" fontId="32" fillId="16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2" fillId="20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0" borderId="0" applyNumberFormat="0" applyBorder="0" applyAlignment="0" applyProtection="0"/>
    <xf numFmtId="166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30" fillId="43" borderId="0" applyNumberFormat="0" applyBorder="0" applyAlignment="0" applyProtection="0"/>
    <xf numFmtId="166" fontId="32" fillId="20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2" fillId="24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4" borderId="0" applyNumberFormat="0" applyBorder="0" applyAlignment="0" applyProtection="0"/>
    <xf numFmtId="166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30" fillId="48" borderId="0" applyNumberFormat="0" applyBorder="0" applyAlignment="0" applyProtection="0"/>
    <xf numFmtId="166" fontId="32" fillId="24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2" fillId="2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28" borderId="0" applyNumberFormat="0" applyBorder="0" applyAlignment="0" applyProtection="0"/>
    <xf numFmtId="166" fontId="33" fillId="49" borderId="0" applyNumberFormat="0" applyBorder="0" applyAlignment="0" applyProtection="0"/>
    <xf numFmtId="166" fontId="30" fillId="49" borderId="0" applyNumberFormat="0" applyBorder="0" applyAlignment="0" applyProtection="0"/>
    <xf numFmtId="166" fontId="32" fillId="28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2" fillId="32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7" fillId="32" borderId="0" applyNumberFormat="0" applyBorder="0" applyAlignment="0" applyProtection="0"/>
    <xf numFmtId="166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30" fillId="50" borderId="0" applyNumberFormat="0" applyBorder="0" applyAlignment="0" applyProtection="0"/>
    <xf numFmtId="166" fontId="32" fillId="32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2" fillId="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9" borderId="0" applyNumberFormat="0" applyBorder="0" applyAlignment="0" applyProtection="0"/>
    <xf numFmtId="166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30" fillId="51" borderId="0" applyNumberFormat="0" applyBorder="0" applyAlignment="0" applyProtection="0"/>
    <xf numFmtId="166" fontId="32" fillId="9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2" fillId="13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30" fillId="55" borderId="0" applyNumberFormat="0" applyBorder="0" applyAlignment="0" applyProtection="0"/>
    <xf numFmtId="166" fontId="17" fillId="13" borderId="0" applyNumberFormat="0" applyBorder="0" applyAlignment="0" applyProtection="0"/>
    <xf numFmtId="166" fontId="33" fillId="55" borderId="0" applyNumberFormat="0" applyBorder="0" applyAlignment="0" applyProtection="0"/>
    <xf numFmtId="166" fontId="33" fillId="55" borderId="0" applyNumberFormat="0" applyBorder="0" applyAlignment="0" applyProtection="0"/>
    <xf numFmtId="166" fontId="33" fillId="55" borderId="0" applyNumberFormat="0" applyBorder="0" applyAlignment="0" applyProtection="0"/>
    <xf numFmtId="166" fontId="30" fillId="52" borderId="0" applyNumberFormat="0" applyBorder="0" applyAlignment="0" applyProtection="0"/>
    <xf numFmtId="166" fontId="32" fillId="13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2" fillId="17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17" fillId="17" borderId="0" applyNumberFormat="0" applyBorder="0" applyAlignment="0" applyProtection="0"/>
    <xf numFmtId="166" fontId="33" fillId="53" borderId="0" applyNumberFormat="0" applyBorder="0" applyAlignment="0" applyProtection="0"/>
    <xf numFmtId="166" fontId="30" fillId="53" borderId="0" applyNumberFormat="0" applyBorder="0" applyAlignment="0" applyProtection="0"/>
    <xf numFmtId="166" fontId="32" fillId="17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2" fillId="21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30" fillId="56" borderId="0" applyNumberFormat="0" applyBorder="0" applyAlignment="0" applyProtection="0"/>
    <xf numFmtId="166" fontId="17" fillId="21" borderId="0" applyNumberFormat="0" applyBorder="0" applyAlignment="0" applyProtection="0"/>
    <xf numFmtId="166" fontId="33" fillId="56" borderId="0" applyNumberFormat="0" applyBorder="0" applyAlignment="0" applyProtection="0"/>
    <xf numFmtId="166" fontId="33" fillId="56" borderId="0" applyNumberFormat="0" applyBorder="0" applyAlignment="0" applyProtection="0"/>
    <xf numFmtId="166" fontId="33" fillId="56" borderId="0" applyNumberFormat="0" applyBorder="0" applyAlignment="0" applyProtection="0"/>
    <xf numFmtId="166" fontId="30" fillId="48" borderId="0" applyNumberFormat="0" applyBorder="0" applyAlignment="0" applyProtection="0"/>
    <xf numFmtId="166" fontId="32" fillId="21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8" borderId="0" applyNumberFormat="0" applyBorder="0" applyAlignment="0" applyProtection="0"/>
    <xf numFmtId="166" fontId="30" fillId="48" borderId="0" applyNumberFormat="0" applyBorder="0" applyAlignment="0" applyProtection="0"/>
    <xf numFmtId="0" fontId="30" fillId="48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2" fillId="25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25" borderId="0" applyNumberFormat="0" applyBorder="0" applyAlignment="0" applyProtection="0"/>
    <xf numFmtId="166" fontId="33" fillId="49" borderId="0" applyNumberFormat="0" applyBorder="0" applyAlignment="0" applyProtection="0"/>
    <xf numFmtId="166" fontId="30" fillId="49" borderId="0" applyNumberFormat="0" applyBorder="0" applyAlignment="0" applyProtection="0"/>
    <xf numFmtId="166" fontId="32" fillId="25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2" fillId="29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17" fillId="29" borderId="0" applyNumberFormat="0" applyBorder="0" applyAlignment="0" applyProtection="0"/>
    <xf numFmtId="166" fontId="33" fillId="54" borderId="0" applyNumberFormat="0" applyBorder="0" applyAlignment="0" applyProtection="0"/>
    <xf numFmtId="166" fontId="30" fillId="54" borderId="0" applyNumberFormat="0" applyBorder="0" applyAlignment="0" applyProtection="0"/>
    <xf numFmtId="166" fontId="32" fillId="29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0" fillId="54" borderId="0" applyNumberFormat="0" applyBorder="0" applyAlignment="0" applyProtection="0"/>
    <xf numFmtId="166" fontId="30" fillId="54" borderId="0" applyNumberFormat="0" applyBorder="0" applyAlignment="0" applyProtection="0"/>
    <xf numFmtId="0" fontId="30" fillId="5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8" fontId="18" fillId="0" borderId="0" applyFill="0" applyBorder="0" applyAlignment="0"/>
    <xf numFmtId="169" fontId="18" fillId="0" borderId="0" applyFill="0" applyBorder="0" applyAlignment="0"/>
    <xf numFmtId="170" fontId="41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3" fillId="45" borderId="12" applyNumberFormat="0" applyAlignment="0" applyProtection="0"/>
    <xf numFmtId="166" fontId="43" fillId="45" borderId="12" applyNumberFormat="0" applyAlignment="0" applyProtection="0"/>
    <xf numFmtId="166" fontId="43" fillId="45" borderId="12" applyNumberFormat="0" applyAlignment="0" applyProtection="0"/>
    <xf numFmtId="166" fontId="43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3" fillId="45" borderId="12" applyNumberFormat="0" applyAlignment="0" applyProtection="0"/>
    <xf numFmtId="166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6" fontId="42" fillId="45" borderId="12" applyNumberFormat="0" applyAlignment="0" applyProtection="0"/>
    <xf numFmtId="166" fontId="44" fillId="0" borderId="0"/>
    <xf numFmtId="166" fontId="44" fillId="0" borderId="0"/>
    <xf numFmtId="0" fontId="44" fillId="0" borderId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6" fillId="57" borderId="13" applyNumberFormat="0" applyAlignment="0" applyProtection="0"/>
    <xf numFmtId="166" fontId="46" fillId="57" borderId="13" applyNumberFormat="0" applyAlignment="0" applyProtection="0"/>
    <xf numFmtId="166" fontId="47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6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9" fillId="5" borderId="4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9" fillId="5" borderId="4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50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50" fillId="38" borderId="12" applyNumberFormat="0" applyAlignment="0" applyProtection="0"/>
    <xf numFmtId="166" fontId="50" fillId="38" borderId="12" applyNumberFormat="0" applyAlignment="0" applyProtection="0"/>
    <xf numFmtId="166" fontId="50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49" fillId="5" borderId="4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0" fontId="9" fillId="5" borderId="4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166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6" fontId="48" fillId="38" borderId="12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3" fillId="6" borderId="5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10" fillId="6" borderId="5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2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4" fillId="39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3" fillId="6" borderId="5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0" fontId="10" fillId="6" borderId="5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166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6" fontId="52" fillId="45" borderId="14" applyNumberFormat="0" applyAlignment="0" applyProtection="0"/>
    <xf numFmtId="14" fontId="56" fillId="0" borderId="0" applyFill="0" applyBorder="0" applyAlignment="0"/>
    <xf numFmtId="175" fontId="18" fillId="0" borderId="15">
      <alignment vertical="center"/>
    </xf>
    <xf numFmtId="49" fontId="24" fillId="0" borderId="16" applyAlignment="0">
      <alignment horizontal="left" indent="2"/>
    </xf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8" fillId="2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6" fillId="2" borderId="0" applyNumberFormat="0" applyBorder="0" applyAlignment="0" applyProtection="0"/>
    <xf numFmtId="166" fontId="59" fillId="35" borderId="0" applyNumberFormat="0" applyBorder="0" applyAlignment="0" applyProtection="0"/>
    <xf numFmtId="166" fontId="57" fillId="35" borderId="0" applyNumberFormat="0" applyBorder="0" applyAlignment="0" applyProtection="0"/>
    <xf numFmtId="166" fontId="60" fillId="35" borderId="0" applyNumberFormat="0" applyBorder="0" applyAlignment="0" applyProtection="0"/>
    <xf numFmtId="166" fontId="58" fillId="2" borderId="0" applyNumberFormat="0" applyBorder="0" applyAlignment="0" applyProtection="0"/>
    <xf numFmtId="166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57" fillId="35" borderId="0" applyNumberFormat="0" applyBorder="0" applyAlignment="0" applyProtection="0"/>
    <xf numFmtId="166" fontId="57" fillId="35" borderId="0" applyNumberFormat="0" applyBorder="0" applyAlignment="0" applyProtection="0"/>
    <xf numFmtId="0" fontId="57" fillId="35" borderId="0" applyNumberFormat="0" applyBorder="0" applyAlignment="0" applyProtection="0"/>
    <xf numFmtId="166" fontId="25" fillId="0" borderId="0" applyBorder="0">
      <alignment vertical="center" wrapText="1"/>
    </xf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6" fontId="60" fillId="35" borderId="0" applyNumberFormat="0" applyBorder="0" applyAlignment="0" applyProtection="0"/>
    <xf numFmtId="0" fontId="60" fillId="35" borderId="0" applyNumberFormat="0" applyBorder="0" applyAlignment="0" applyProtection="0"/>
    <xf numFmtId="166" fontId="65" fillId="0" borderId="0">
      <alignment horizontal="left"/>
    </xf>
    <xf numFmtId="166" fontId="65" fillId="0" borderId="0">
      <alignment horizontal="left"/>
    </xf>
    <xf numFmtId="0" fontId="65" fillId="0" borderId="0">
      <alignment horizontal="left"/>
    </xf>
    <xf numFmtId="166" fontId="66" fillId="0" borderId="17" applyNumberFormat="0" applyAlignment="0" applyProtection="0">
      <alignment horizontal="left" vertical="center"/>
    </xf>
    <xf numFmtId="166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6" fontId="66" fillId="0" borderId="11">
      <alignment horizontal="left" vertical="center"/>
    </xf>
    <xf numFmtId="166" fontId="66" fillId="0" borderId="11">
      <alignment horizontal="left" vertical="center"/>
    </xf>
    <xf numFmtId="14" fontId="67" fillId="58" borderId="18">
      <alignment horizontal="center" vertical="center" wrapText="1"/>
    </xf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9" fillId="0" borderId="19" applyNumberFormat="0" applyFill="0" applyAlignment="0" applyProtection="0"/>
    <xf numFmtId="166" fontId="69" fillId="0" borderId="19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1" fillId="0" borderId="20" applyNumberFormat="0" applyFill="0" applyAlignment="0" applyProtection="0"/>
    <xf numFmtId="166" fontId="71" fillId="0" borderId="20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3" fillId="0" borderId="21" applyNumberFormat="0" applyFill="0" applyAlignment="0" applyProtection="0"/>
    <xf numFmtId="166" fontId="73" fillId="0" borderId="21" applyNumberFormat="0" applyFill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6" fontId="74" fillId="0" borderId="0" applyNumberFormat="0" applyFill="0" applyBorder="0" applyAlignment="0" applyProtection="0">
      <alignment vertical="top"/>
      <protection locked="0"/>
    </xf>
    <xf numFmtId="166" fontId="75" fillId="0" borderId="0" applyNumberFormat="0" applyFill="0" applyBorder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166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6" fontId="51" fillId="38" borderId="12" applyNumberFormat="0" applyAlignment="0" applyProtection="0"/>
    <xf numFmtId="1" fontId="76" fillId="0" borderId="0">
      <alignment horizontal="left" vertical="center"/>
    </xf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8" fillId="0" borderId="6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12" fillId="0" borderId="6" applyNumberFormat="0" applyFill="0" applyAlignment="0" applyProtection="0"/>
    <xf numFmtId="166" fontId="79" fillId="0" borderId="23" applyNumberFormat="0" applyFill="0" applyAlignment="0" applyProtection="0"/>
    <xf numFmtId="166" fontId="77" fillId="0" borderId="23" applyNumberFormat="0" applyFill="0" applyAlignment="0" applyProtection="0"/>
    <xf numFmtId="166" fontId="80" fillId="0" borderId="23" applyNumberFormat="0" applyFill="0" applyAlignment="0" applyProtection="0"/>
    <xf numFmtId="166" fontId="78" fillId="0" borderId="6" applyNumberFormat="0" applyFill="0" applyAlignment="0" applyProtection="0"/>
    <xf numFmtId="166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77" fillId="0" borderId="23" applyNumberFormat="0" applyFill="0" applyAlignment="0" applyProtection="0"/>
    <xf numFmtId="166" fontId="77" fillId="0" borderId="23" applyNumberFormat="0" applyFill="0" applyAlignment="0" applyProtection="0"/>
    <xf numFmtId="0" fontId="77" fillId="0" borderId="23" applyNumberFormat="0" applyFill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166" fontId="81" fillId="7" borderId="7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166" fontId="13" fillId="7" borderId="7" applyNumberFormat="0" applyAlignment="0" applyProtection="0"/>
    <xf numFmtId="166" fontId="82" fillId="57" borderId="13" applyNumberFormat="0" applyAlignment="0" applyProtection="0"/>
    <xf numFmtId="166" fontId="82" fillId="57" borderId="13" applyNumberFormat="0" applyAlignment="0" applyProtection="0"/>
    <xf numFmtId="166" fontId="45" fillId="57" borderId="13" applyNumberFormat="0" applyAlignment="0" applyProtection="0"/>
    <xf numFmtId="166" fontId="81" fillId="7" borderId="7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45" fillId="57" borderId="13" applyNumberFormat="0" applyAlignment="0" applyProtection="0"/>
    <xf numFmtId="166" fontId="45" fillId="57" borderId="13" applyNumberFormat="0" applyAlignment="0" applyProtection="0"/>
    <xf numFmtId="0" fontId="45" fillId="57" borderId="13" applyNumberFormat="0" applyAlignment="0" applyProtection="0"/>
    <xf numFmtId="166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6" fontId="85" fillId="0" borderId="22"/>
    <xf numFmtId="166" fontId="85" fillId="0" borderId="22"/>
    <xf numFmtId="166" fontId="85" fillId="0" borderId="22"/>
    <xf numFmtId="166" fontId="85" fillId="0" borderId="22"/>
    <xf numFmtId="166" fontId="85" fillId="0" borderId="22"/>
    <xf numFmtId="166" fontId="85" fillId="0" borderId="22"/>
    <xf numFmtId="166" fontId="85" fillId="0" borderId="22"/>
    <xf numFmtId="0" fontId="85" fillId="0" borderId="22"/>
    <xf numFmtId="0" fontId="85" fillId="0" borderId="22"/>
    <xf numFmtId="0" fontId="85" fillId="0" borderId="22"/>
    <xf numFmtId="166" fontId="25" fillId="59" borderId="24" applyProtection="0">
      <alignment horizontal="center" vertical="center" wrapText="1"/>
      <protection locked="0"/>
    </xf>
    <xf numFmtId="166" fontId="25" fillId="59" borderId="24" applyProtection="0">
      <alignment horizontal="center" vertical="center" wrapText="1"/>
      <protection locked="0"/>
    </xf>
    <xf numFmtId="166" fontId="25" fillId="59" borderId="24" applyProtection="0">
      <alignment horizontal="center" vertical="center" wrapText="1"/>
      <protection locked="0"/>
    </xf>
    <xf numFmtId="166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6" fontId="25" fillId="59" borderId="24" applyProtection="0">
      <alignment horizontal="center" vertical="center" wrapText="1"/>
      <protection locked="0"/>
    </xf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86" fillId="0" borderId="1" applyNumberFormat="0" applyFill="0" applyAlignment="0" applyProtection="0"/>
    <xf numFmtId="166" fontId="87" fillId="0" borderId="25" applyNumberFormat="0" applyFill="0" applyAlignment="0" applyProtection="0"/>
    <xf numFmtId="166" fontId="87" fillId="0" borderId="25" applyNumberFormat="0" applyFill="0" applyAlignment="0" applyProtection="0"/>
    <xf numFmtId="166" fontId="87" fillId="0" borderId="25" applyNumberFormat="0" applyFill="0" applyAlignment="0" applyProtection="0"/>
    <xf numFmtId="166" fontId="87" fillId="0" borderId="25" applyNumberFormat="0" applyFill="0" applyAlignment="0" applyProtection="0"/>
    <xf numFmtId="166" fontId="87" fillId="0" borderId="25" applyNumberFormat="0" applyFill="0" applyAlignment="0" applyProtection="0"/>
    <xf numFmtId="166" fontId="87" fillId="0" borderId="25" applyNumberFormat="0" applyFill="0" applyAlignment="0" applyProtection="0"/>
    <xf numFmtId="166" fontId="3" fillId="0" borderId="1" applyNumberFormat="0" applyFill="0" applyAlignment="0" applyProtection="0"/>
    <xf numFmtId="166" fontId="88" fillId="0" borderId="25" applyNumberFormat="0" applyFill="0" applyAlignment="0" applyProtection="0"/>
    <xf numFmtId="166" fontId="88" fillId="0" borderId="25" applyNumberFormat="0" applyFill="0" applyAlignment="0" applyProtection="0"/>
    <xf numFmtId="166" fontId="88" fillId="0" borderId="25" applyNumberFormat="0" applyFill="0" applyAlignment="0" applyProtection="0"/>
    <xf numFmtId="166" fontId="68" fillId="0" borderId="19" applyNumberFormat="0" applyFill="0" applyAlignment="0" applyProtection="0"/>
    <xf numFmtId="166" fontId="86" fillId="0" borderId="1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89" fillId="0" borderId="2" applyNumberFormat="0" applyFill="0" applyAlignment="0" applyProtection="0"/>
    <xf numFmtId="166" fontId="90" fillId="0" borderId="20" applyNumberFormat="0" applyFill="0" applyAlignment="0" applyProtection="0"/>
    <xf numFmtId="166" fontId="90" fillId="0" borderId="20" applyNumberFormat="0" applyFill="0" applyAlignment="0" applyProtection="0"/>
    <xf numFmtId="166" fontId="90" fillId="0" borderId="20" applyNumberFormat="0" applyFill="0" applyAlignment="0" applyProtection="0"/>
    <xf numFmtId="166" fontId="90" fillId="0" borderId="20" applyNumberFormat="0" applyFill="0" applyAlignment="0" applyProtection="0"/>
    <xf numFmtId="166" fontId="90" fillId="0" borderId="20" applyNumberFormat="0" applyFill="0" applyAlignment="0" applyProtection="0"/>
    <xf numFmtId="166" fontId="90" fillId="0" borderId="20" applyNumberFormat="0" applyFill="0" applyAlignment="0" applyProtection="0"/>
    <xf numFmtId="166" fontId="4" fillId="0" borderId="2" applyNumberFormat="0" applyFill="0" applyAlignment="0" applyProtection="0"/>
    <xf numFmtId="166" fontId="91" fillId="0" borderId="20" applyNumberFormat="0" applyFill="0" applyAlignment="0" applyProtection="0"/>
    <xf numFmtId="166" fontId="91" fillId="0" borderId="20" applyNumberFormat="0" applyFill="0" applyAlignment="0" applyProtection="0"/>
    <xf numFmtId="166" fontId="91" fillId="0" borderId="20" applyNumberFormat="0" applyFill="0" applyAlignment="0" applyProtection="0"/>
    <xf numFmtId="166" fontId="70" fillId="0" borderId="20" applyNumberFormat="0" applyFill="0" applyAlignment="0" applyProtection="0"/>
    <xf numFmtId="166" fontId="89" fillId="0" borderId="2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92" fillId="0" borderId="3" applyNumberFormat="0" applyFill="0" applyAlignment="0" applyProtection="0"/>
    <xf numFmtId="166" fontId="93" fillId="0" borderId="26" applyNumberFormat="0" applyFill="0" applyAlignment="0" applyProtection="0"/>
    <xf numFmtId="166" fontId="93" fillId="0" borderId="26" applyNumberFormat="0" applyFill="0" applyAlignment="0" applyProtection="0"/>
    <xf numFmtId="166" fontId="93" fillId="0" borderId="26" applyNumberFormat="0" applyFill="0" applyAlignment="0" applyProtection="0"/>
    <xf numFmtId="166" fontId="93" fillId="0" borderId="26" applyNumberFormat="0" applyFill="0" applyAlignment="0" applyProtection="0"/>
    <xf numFmtId="166" fontId="93" fillId="0" borderId="26" applyNumberFormat="0" applyFill="0" applyAlignment="0" applyProtection="0"/>
    <xf numFmtId="166" fontId="93" fillId="0" borderId="26" applyNumberFormat="0" applyFill="0" applyAlignment="0" applyProtection="0"/>
    <xf numFmtId="166" fontId="5" fillId="0" borderId="3" applyNumberFormat="0" applyFill="0" applyAlignment="0" applyProtection="0"/>
    <xf numFmtId="166" fontId="94" fillId="0" borderId="26" applyNumberFormat="0" applyFill="0" applyAlignment="0" applyProtection="0"/>
    <xf numFmtId="166" fontId="94" fillId="0" borderId="26" applyNumberFormat="0" applyFill="0" applyAlignment="0" applyProtection="0"/>
    <xf numFmtId="166" fontId="94" fillId="0" borderId="26" applyNumberFormat="0" applyFill="0" applyAlignment="0" applyProtection="0"/>
    <xf numFmtId="166" fontId="72" fillId="0" borderId="21" applyNumberFormat="0" applyFill="0" applyAlignment="0" applyProtection="0"/>
    <xf numFmtId="166" fontId="92" fillId="0" borderId="3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21" applyNumberFormat="0" applyFill="0" applyAlignment="0" applyProtection="0"/>
    <xf numFmtId="166" fontId="72" fillId="0" borderId="21" applyNumberFormat="0" applyFill="0" applyAlignment="0" applyProtection="0"/>
    <xf numFmtId="0" fontId="72" fillId="0" borderId="21" applyNumberFormat="0" applyFill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6" fillId="46" borderId="0" applyNumberFormat="0" applyBorder="0" applyAlignment="0" applyProtection="0"/>
    <xf numFmtId="166" fontId="96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7" fillId="4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8" fillId="4" borderId="0" applyNumberFormat="0" applyBorder="0" applyAlignment="0" applyProtection="0"/>
    <xf numFmtId="166" fontId="98" fillId="46" borderId="0" applyNumberFormat="0" applyBorder="0" applyAlignment="0" applyProtection="0"/>
    <xf numFmtId="166" fontId="95" fillId="46" borderId="0" applyNumberFormat="0" applyBorder="0" applyAlignment="0" applyProtection="0"/>
    <xf numFmtId="166" fontId="97" fillId="4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95" fillId="46" borderId="0" applyNumberFormat="0" applyBorder="0" applyAlignment="0" applyProtection="0"/>
    <xf numFmtId="166" fontId="95" fillId="46" borderId="0" applyNumberFormat="0" applyBorder="0" applyAlignment="0" applyProtection="0"/>
    <xf numFmtId="0" fontId="95" fillId="46" borderId="0" applyNumberFormat="0" applyBorder="0" applyAlignment="0" applyProtection="0"/>
    <xf numFmtId="166" fontId="47" fillId="0" borderId="0"/>
    <xf numFmtId="166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6" fontId="19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9" fillId="0" borderId="0"/>
    <xf numFmtId="166" fontId="19" fillId="0" borderId="0"/>
    <xf numFmtId="166" fontId="29" fillId="0" borderId="0"/>
    <xf numFmtId="166" fontId="29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8" fillId="0" borderId="0"/>
    <xf numFmtId="166" fontId="2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0" fontId="99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27" fillId="0" borderId="0"/>
    <xf numFmtId="166" fontId="27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4" fontId="100" fillId="0" borderId="0" applyBorder="0" applyProtection="0">
      <alignment horizontal="center"/>
    </xf>
    <xf numFmtId="166" fontId="18" fillId="0" borderId="0"/>
    <xf numFmtId="166" fontId="18" fillId="0" borderId="0"/>
    <xf numFmtId="4" fontId="100" fillId="0" borderId="0" applyBorder="0" applyProtection="0">
      <alignment horizontal="center"/>
    </xf>
    <xf numFmtId="166" fontId="22" fillId="0" borderId="0"/>
    <xf numFmtId="166" fontId="22" fillId="0" borderId="0"/>
    <xf numFmtId="166" fontId="22" fillId="0" borderId="0"/>
    <xf numFmtId="166" fontId="22" fillId="0" borderId="0"/>
    <xf numFmtId="167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6" fontId="18" fillId="0" borderId="0"/>
    <xf numFmtId="166" fontId="18" fillId="0" borderId="0"/>
    <xf numFmtId="166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01" fillId="0" borderId="0">
      <alignment vertical="top" wrapText="1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166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6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6" fontId="18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0" fontId="27" fillId="8" borderId="8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19" fillId="40" borderId="27" applyNumberFormat="0" applyFon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102" fillId="6" borderId="4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11" fillId="6" borderId="4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42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103" fillId="39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102" fillId="6" borderId="4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166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6" fontId="42" fillId="45" borderId="12" applyNumberFormat="0" applyAlignment="0" applyProtection="0"/>
    <xf numFmtId="181" fontId="104" fillId="0" borderId="0">
      <alignment horizontal="left"/>
    </xf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166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6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6" fontId="25" fillId="59" borderId="31" applyBorder="0">
      <alignment horizontal="center" vertical="center" wrapText="1"/>
    </xf>
    <xf numFmtId="166" fontId="106" fillId="0" borderId="0"/>
    <xf numFmtId="166" fontId="106" fillId="0" borderId="0"/>
    <xf numFmtId="166" fontId="106" fillId="0" borderId="0"/>
    <xf numFmtId="166" fontId="106" fillId="0" borderId="0"/>
    <xf numFmtId="0" fontId="106" fillId="0" borderId="0"/>
    <xf numFmtId="166" fontId="107" fillId="0" borderId="0"/>
    <xf numFmtId="166" fontId="85" fillId="0" borderId="0"/>
    <xf numFmtId="166" fontId="85" fillId="0" borderId="0"/>
    <xf numFmtId="0" fontId="85" fillId="0" borderId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9" fillId="0" borderId="9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6" fillId="0" borderId="9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10" fillId="0" borderId="33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09" fillId="0" borderId="9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6" fillId="0" borderId="9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6" fontId="108" fillId="0" borderId="32" applyNumberFormat="0" applyFill="0" applyAlignment="0" applyProtection="0"/>
    <xf numFmtId="166" fontId="18" fillId="0" borderId="0"/>
    <xf numFmtId="166" fontId="18" fillId="0" borderId="0"/>
    <xf numFmtId="0" fontId="18" fillId="0" borderId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5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16" fillId="0" borderId="0" applyNumberFormat="0" applyFill="0" applyBorder="0" applyAlignment="0" applyProtection="0"/>
    <xf numFmtId="166" fontId="116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5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6" fontId="18" fillId="0" borderId="0" applyFill="0" applyBorder="0" applyAlignment="0"/>
    <xf numFmtId="166" fontId="118" fillId="0" borderId="0" applyFill="0" applyBorder="0" applyProtection="0">
      <alignment horizontal="left" vertical="top"/>
    </xf>
    <xf numFmtId="166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6" fontId="111" fillId="0" borderId="32" applyNumberFormat="0" applyFill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20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119" fillId="0" borderId="0" applyNumberFormat="0" applyFill="0" applyBorder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29" fillId="8" borderId="8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9" fillId="8" borderId="8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6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8" borderId="8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29" fillId="40" borderId="27" applyNumberFormat="0" applyFont="0" applyAlignment="0" applyProtection="0"/>
    <xf numFmtId="166" fontId="18" fillId="40" borderId="27" applyNumberFormat="0" applyFont="0" applyAlignment="0" applyProtection="0"/>
    <xf numFmtId="166" fontId="28" fillId="8" borderId="8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28" fillId="8" borderId="8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166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6" fontId="18" fillId="40" borderId="27" applyNumberFormat="0" applyFont="0" applyAlignment="0" applyProtection="0"/>
    <xf numFmtId="180" fontId="83" fillId="0" borderId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122" fillId="3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7" fillId="3" borderId="0" applyNumberFormat="0" applyBorder="0" applyAlignment="0" applyProtection="0"/>
    <xf numFmtId="166" fontId="123" fillId="34" borderId="0" applyNumberFormat="0" applyBorder="0" applyAlignment="0" applyProtection="0"/>
    <xf numFmtId="166" fontId="34" fillId="34" borderId="0" applyNumberFormat="0" applyBorder="0" applyAlignment="0" applyProtection="0"/>
    <xf numFmtId="166" fontId="122" fillId="3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103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39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19" fillId="40" borderId="4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9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19" fillId="40" borderId="4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26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9" fillId="40" borderId="47" applyNumberFormat="0" applyFont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9" fillId="40" borderId="47" applyNumberFormat="0" applyFont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11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10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9" fillId="40" borderId="47" applyNumberFormat="0" applyFont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9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9" fillId="40" borderId="47" applyNumberFormat="0" applyFont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08" fillId="0" borderId="38" applyNumberFormat="0" applyFill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9" fillId="40" borderId="47" applyNumberFormat="0" applyFont="0" applyAlignment="0" applyProtection="0"/>
    <xf numFmtId="166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6" fontId="18" fillId="40" borderId="47" applyNumberFormat="0" applyFont="0" applyAlignment="0" applyProtection="0"/>
    <xf numFmtId="166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103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39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8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9" fillId="40" borderId="37" applyNumberFormat="0" applyFont="0" applyAlignment="0" applyProtection="0"/>
    <xf numFmtId="166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6" fontId="18" fillId="40" borderId="37" applyNumberFormat="0" applyFon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3" fillId="45" borderId="50" applyNumberFormat="0" applyAlignment="0" applyProtection="0"/>
    <xf numFmtId="166" fontId="43" fillId="45" borderId="50" applyNumberFormat="0" applyAlignment="0" applyProtection="0"/>
    <xf numFmtId="166" fontId="43" fillId="45" borderId="50" applyNumberFormat="0" applyAlignment="0" applyProtection="0"/>
    <xf numFmtId="166" fontId="43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3" fillId="45" borderId="50" applyNumberFormat="0" applyAlignment="0" applyProtection="0"/>
    <xf numFmtId="166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6" fontId="42" fillId="45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50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50" fillId="38" borderId="50" applyNumberFormat="0" applyAlignment="0" applyProtection="0"/>
    <xf numFmtId="166" fontId="50" fillId="38" borderId="50" applyNumberFormat="0" applyAlignment="0" applyProtection="0"/>
    <xf numFmtId="166" fontId="50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6" fontId="48" fillId="38" borderId="50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2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4" fillId="39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3" fillId="45" borderId="40" applyNumberFormat="0" applyAlignment="0" applyProtection="0"/>
    <xf numFmtId="166" fontId="43" fillId="45" borderId="40" applyNumberFormat="0" applyAlignment="0" applyProtection="0"/>
    <xf numFmtId="166" fontId="43" fillId="45" borderId="40" applyNumberFormat="0" applyAlignment="0" applyProtection="0"/>
    <xf numFmtId="166" fontId="43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3" fillId="45" borderId="40" applyNumberFormat="0" applyAlignment="0" applyProtection="0"/>
    <xf numFmtId="166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6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166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6" fontId="52" fillId="45" borderId="51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52" fillId="45" borderId="51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52" fillId="45" borderId="51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50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50" fillId="38" borderId="40" applyNumberFormat="0" applyAlignment="0" applyProtection="0"/>
    <xf numFmtId="166" fontId="50" fillId="38" borderId="40" applyNumberFormat="0" applyAlignment="0" applyProtection="0"/>
    <xf numFmtId="166" fontId="50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2" fillId="45" borderId="51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52" fillId="45" borderId="51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52" fillId="45" borderId="51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166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6" fontId="48" fillId="38" borderId="40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5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45" borderId="5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2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4" fillId="39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0" fontId="52" fillId="45" borderId="5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5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166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6" fontId="52" fillId="45" borderId="41" applyNumberFormat="0" applyAlignment="0" applyProtection="0"/>
    <xf numFmtId="166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6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66" fillId="0" borderId="34">
      <alignment horizontal="left" vertical="center"/>
    </xf>
    <xf numFmtId="166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66" fillId="0" borderId="34">
      <alignment horizontal="left" vertical="center"/>
    </xf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6" fontId="51" fillId="38" borderId="4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166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6" fontId="51" fillId="38" borderId="50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5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4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39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52" fillId="45" borderId="36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51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50" fillId="38" borderId="35" applyNumberFormat="0" applyAlignment="0" applyProtection="0"/>
    <xf numFmtId="166" fontId="50" fillId="38" borderId="35" applyNumberFormat="0" applyAlignment="0" applyProtection="0"/>
    <xf numFmtId="166" fontId="50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50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8" fillId="38" borderId="35" applyNumberFormat="0" applyAlignment="0" applyProtection="0"/>
    <xf numFmtId="166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6" fontId="43" fillId="45" borderId="35" applyNumberFormat="0" applyAlignment="0" applyProtection="0"/>
    <xf numFmtId="166" fontId="43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43" fillId="45" borderId="35" applyNumberFormat="0" applyAlignment="0" applyProtection="0"/>
    <xf numFmtId="166" fontId="43" fillId="45" borderId="35" applyNumberFormat="0" applyAlignment="0" applyProtection="0"/>
    <xf numFmtId="166" fontId="43" fillId="45" borderId="35" applyNumberFormat="0" applyAlignment="0" applyProtection="0"/>
    <xf numFmtId="166" fontId="43" fillId="45" borderId="35" applyNumberFormat="0" applyAlignment="0" applyProtection="0"/>
    <xf numFmtId="166" fontId="42" fillId="45" borderId="35" applyNumberFormat="0" applyAlignment="0" applyProtection="0"/>
    <xf numFmtId="166" fontId="42" fillId="45" borderId="35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5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4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39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52" fillId="45" borderId="46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51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50" fillId="38" borderId="45" applyNumberFormat="0" applyAlignment="0" applyProtection="0"/>
    <xf numFmtId="166" fontId="50" fillId="38" borderId="45" applyNumberFormat="0" applyAlignment="0" applyProtection="0"/>
    <xf numFmtId="166" fontId="50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50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8" fillId="38" borderId="45" applyNumberFormat="0" applyAlignment="0" applyProtection="0"/>
    <xf numFmtId="166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6" fontId="43" fillId="45" borderId="45" applyNumberFormat="0" applyAlignment="0" applyProtection="0"/>
    <xf numFmtId="166" fontId="43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43" fillId="45" borderId="45" applyNumberFormat="0" applyAlignment="0" applyProtection="0"/>
    <xf numFmtId="166" fontId="43" fillId="45" borderId="45" applyNumberFormat="0" applyAlignment="0" applyProtection="0"/>
    <xf numFmtId="166" fontId="43" fillId="45" borderId="45" applyNumberFormat="0" applyAlignment="0" applyProtection="0"/>
    <xf numFmtId="166" fontId="43" fillId="45" borderId="45" applyNumberFormat="0" applyAlignment="0" applyProtection="0"/>
    <xf numFmtId="166" fontId="42" fillId="45" borderId="45" applyNumberFormat="0" applyAlignment="0" applyProtection="0"/>
    <xf numFmtId="166" fontId="42" fillId="45" borderId="45" applyNumberFormat="0" applyAlignment="0" applyProtection="0"/>
    <xf numFmtId="166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42" applyNumberFormat="0" applyFont="0" applyAlignment="0" applyProtection="0"/>
    <xf numFmtId="166" fontId="19" fillId="40" borderId="42" applyNumberFormat="0" applyFon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42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103" fillId="39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166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6" fontId="42" fillId="45" borderId="40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166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6" fontId="55" fillId="45" borderId="41" applyNumberFormat="0" applyAlignment="0" applyProtection="0"/>
    <xf numFmtId="166" fontId="48" fillId="38" borderId="50" applyNumberFormat="0" applyAlignment="0" applyProtection="0"/>
    <xf numFmtId="166" fontId="48" fillId="38" borderId="50" applyNumberFormat="0" applyAlignment="0" applyProtection="0"/>
    <xf numFmtId="166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6" fontId="18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9" fillId="40" borderId="52" applyNumberFormat="0" applyFont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9" fillId="40" borderId="52" applyNumberFormat="0" applyFont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08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10" fillId="0" borderId="44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9" fillId="40" borderId="52" applyNumberFormat="0" applyFont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9" fillId="40" borderId="52" applyNumberFormat="0" applyFont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9" fillId="40" borderId="52" applyNumberFormat="0" applyFont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6" fontId="108" fillId="0" borderId="43" applyNumberFormat="0" applyFill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6" fontId="111" fillId="0" borderId="43" applyNumberFormat="0" applyFill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19" fillId="40" borderId="5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6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19" fillId="40" borderId="5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29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6" fontId="18" fillId="40" borderId="4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9" fillId="40" borderId="52" applyNumberFormat="0" applyFont="0" applyAlignment="0" applyProtection="0"/>
    <xf numFmtId="166" fontId="19" fillId="40" borderId="52" applyNumberFormat="0" applyFon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42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103" fillId="39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166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6" fontId="42" fillId="45" borderId="50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166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6" fontId="55" fillId="45" borderId="51" applyNumberFormat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08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10" fillId="0" borderId="49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6" fontId="108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6" fontId="111" fillId="0" borderId="48" applyNumberFormat="0" applyFill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6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29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6" fontId="18" fillId="40" borderId="47" applyNumberFormat="0" applyFont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08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10" fillId="0" borderId="54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6" fontId="108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6" fontId="111" fillId="0" borderId="53" applyNumberFormat="0" applyFill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6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29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166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6" fontId="18" fillId="40" borderId="52" applyNumberFormat="0" applyFont="0" applyAlignment="0" applyProtection="0"/>
  </cellStyleXfs>
  <cellXfs count="166">
    <xf numFmtId="0" fontId="0" fillId="0" borderId="0" xfId="0"/>
    <xf numFmtId="165" fontId="21" fillId="0" borderId="0" xfId="1" applyNumberFormat="1" applyFont="1" applyFill="1" applyBorder="1" applyAlignment="1">
      <alignment horizontal="right" vertical="center"/>
    </xf>
    <xf numFmtId="165" fontId="21" fillId="0" borderId="0" xfId="1" applyNumberFormat="1" applyFont="1" applyBorder="1" applyAlignment="1">
      <alignment horizontal="right" vertical="center"/>
    </xf>
    <xf numFmtId="164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5" fontId="21" fillId="0" borderId="0" xfId="1" applyNumberFormat="1" applyFont="1" applyBorder="1" applyAlignment="1" applyProtection="1">
      <alignment vertical="center"/>
      <protection locked="0"/>
    </xf>
    <xf numFmtId="0" fontId="124" fillId="0" borderId="0" xfId="0" applyFont="1" applyAlignment="1"/>
    <xf numFmtId="3" fontId="0" fillId="0" borderId="0" xfId="0" applyNumberFormat="1"/>
    <xf numFmtId="0" fontId="0" fillId="0" borderId="0" xfId="0" applyBorder="1"/>
    <xf numFmtId="0" fontId="124" fillId="0" borderId="0" xfId="0" applyFont="1" applyBorder="1" applyAlignment="1"/>
    <xf numFmtId="190" fontId="21" fillId="60" borderId="0" xfId="0" applyNumberFormat="1" applyFont="1" applyFill="1" applyBorder="1" applyAlignment="1">
      <alignment horizontal="center"/>
    </xf>
    <xf numFmtId="190" fontId="20" fillId="60" borderId="0" xfId="0" applyNumberFormat="1" applyFont="1" applyFill="1" applyBorder="1" applyAlignment="1">
      <alignment horizontal="center"/>
    </xf>
    <xf numFmtId="190" fontId="124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190" fontId="21" fillId="60" borderId="0" xfId="0" applyNumberFormat="1" applyFont="1" applyFill="1" applyBorder="1" applyAlignment="1"/>
    <xf numFmtId="190" fontId="124" fillId="0" borderId="0" xfId="0" applyNumberFormat="1" applyFont="1" applyBorder="1" applyAlignment="1"/>
    <xf numFmtId="0" fontId="126" fillId="0" borderId="0" xfId="0" applyFont="1" applyBorder="1" applyAlignment="1"/>
    <xf numFmtId="3" fontId="21" fillId="60" borderId="0" xfId="0" applyNumberFormat="1" applyFont="1" applyFill="1" applyBorder="1" applyAlignment="1"/>
    <xf numFmtId="164" fontId="20" fillId="0" borderId="0" xfId="1" applyFont="1" applyBorder="1" applyAlignment="1">
      <alignment horizontal="left" vertical="center" wrapText="1"/>
    </xf>
    <xf numFmtId="164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 applyAlignment="1"/>
    <xf numFmtId="3" fontId="0" fillId="0" borderId="0" xfId="0" applyNumberFormat="1" applyBorder="1"/>
    <xf numFmtId="0" fontId="124" fillId="0" borderId="0" xfId="0" applyFont="1" applyBorder="1"/>
    <xf numFmtId="0" fontId="125" fillId="0" borderId="0" xfId="0" applyFont="1"/>
    <xf numFmtId="165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0" fontId="124" fillId="0" borderId="34" xfId="0" applyFont="1" applyBorder="1"/>
    <xf numFmtId="165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 applyBorder="1"/>
    <xf numFmtId="0" fontId="124" fillId="0" borderId="55" xfId="0" applyFont="1" applyBorder="1"/>
    <xf numFmtId="0" fontId="127" fillId="60" borderId="0" xfId="0" applyFont="1" applyFill="1" applyBorder="1"/>
    <xf numFmtId="0" fontId="127" fillId="61" borderId="0" xfId="0" applyFont="1" applyFill="1" applyBorder="1" applyAlignment="1">
      <alignment horizontal="center" vertical="center" wrapText="1"/>
    </xf>
    <xf numFmtId="164" fontId="127" fillId="61" borderId="0" xfId="1" applyFont="1" applyFill="1" applyBorder="1" applyAlignment="1">
      <alignment horizontal="center" vertical="center" wrapText="1"/>
    </xf>
    <xf numFmtId="164" fontId="20" fillId="0" borderId="0" xfId="1" applyFont="1" applyBorder="1" applyAlignment="1">
      <alignment horizontal="right" vertical="center"/>
    </xf>
    <xf numFmtId="3" fontId="126" fillId="0" borderId="0" xfId="0" applyNumberFormat="1" applyFont="1" applyBorder="1" applyAlignment="1"/>
    <xf numFmtId="0" fontId="0" fillId="60" borderId="0" xfId="0" applyFill="1"/>
    <xf numFmtId="0" fontId="126" fillId="60" borderId="0" xfId="0" applyFont="1" applyFill="1" applyBorder="1" applyAlignment="1">
      <alignment horizontal="center"/>
    </xf>
    <xf numFmtId="0" fontId="126" fillId="60" borderId="0" xfId="0" applyFont="1" applyFill="1" applyBorder="1" applyAlignment="1"/>
    <xf numFmtId="0" fontId="0" fillId="60" borderId="0" xfId="0" applyFill="1" applyBorder="1"/>
    <xf numFmtId="164" fontId="21" fillId="0" borderId="0" xfId="1" applyFont="1" applyFill="1" applyBorder="1" applyAlignment="1">
      <alignment horizontal="right" vertical="center"/>
    </xf>
    <xf numFmtId="165" fontId="20" fillId="0" borderId="34" xfId="1" applyNumberFormat="1" applyFont="1" applyBorder="1" applyAlignment="1">
      <alignment horizontal="right" vertical="center"/>
    </xf>
    <xf numFmtId="164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Border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4" fontId="128" fillId="0" borderId="0" xfId="1" applyFont="1" applyFill="1" applyBorder="1" applyAlignment="1">
      <alignment vertical="center"/>
    </xf>
    <xf numFmtId="164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Fill="1" applyBorder="1"/>
    <xf numFmtId="0" fontId="124" fillId="0" borderId="0" xfId="0" applyFont="1" applyFill="1"/>
    <xf numFmtId="0" fontId="124" fillId="0" borderId="0" xfId="0" applyFont="1" applyBorder="1" applyAlignment="1">
      <alignment wrapText="1"/>
    </xf>
    <xf numFmtId="0" fontId="124" fillId="0" borderId="0" xfId="0" applyFont="1" applyAlignment="1">
      <alignment horizontal="center" vertical="center"/>
    </xf>
    <xf numFmtId="164" fontId="21" fillId="0" borderId="0" xfId="1" applyFont="1" applyBorder="1" applyAlignment="1">
      <alignment horizontal="right" vertical="center" wrapText="1"/>
    </xf>
    <xf numFmtId="164" fontId="21" fillId="0" borderId="0" xfId="1" applyFont="1" applyFill="1" applyBorder="1" applyAlignment="1">
      <alignment horizontal="right" vertical="center" wrapText="1"/>
    </xf>
    <xf numFmtId="164" fontId="21" fillId="0" borderId="0" xfId="1" applyFont="1" applyBorder="1" applyAlignment="1">
      <alignment vertical="center" wrapText="1"/>
    </xf>
    <xf numFmtId="165" fontId="21" fillId="0" borderId="0" xfId="1" applyNumberFormat="1" applyFont="1" applyBorder="1" applyAlignment="1">
      <alignment horizontal="right" vertical="center" wrapText="1"/>
    </xf>
    <xf numFmtId="164" fontId="21" fillId="0" borderId="0" xfId="1" applyFont="1" applyFill="1" applyBorder="1" applyAlignment="1">
      <alignment vertical="center" wrapText="1" shrinkToFit="1"/>
    </xf>
    <xf numFmtId="165" fontId="20" fillId="0" borderId="0" xfId="1" applyNumberFormat="1" applyFont="1" applyBorder="1" applyAlignment="1">
      <alignment horizontal="right" vertical="center" wrapText="1"/>
    </xf>
    <xf numFmtId="165" fontId="20" fillId="0" borderId="34" xfId="1" applyNumberFormat="1" applyFont="1" applyBorder="1" applyAlignment="1">
      <alignment horizontal="right" vertical="center" wrapText="1"/>
    </xf>
    <xf numFmtId="165" fontId="21" fillId="0" borderId="0" xfId="1" applyNumberFormat="1" applyFont="1" applyFill="1" applyBorder="1" applyAlignment="1">
      <alignment horizontal="right" vertical="center" wrapText="1"/>
    </xf>
    <xf numFmtId="165" fontId="20" fillId="0" borderId="34" xfId="1" applyNumberFormat="1" applyFont="1" applyBorder="1" applyAlignment="1" applyProtection="1">
      <alignment horizontal="right" vertical="center" wrapText="1"/>
      <protection locked="0"/>
    </xf>
    <xf numFmtId="165" fontId="20" fillId="0" borderId="0" xfId="1" applyNumberFormat="1" applyFont="1" applyFill="1" applyBorder="1" applyAlignment="1">
      <alignment horizontal="right" vertical="center" wrapText="1"/>
    </xf>
    <xf numFmtId="165" fontId="20" fillId="0" borderId="0" xfId="1" applyNumberFormat="1" applyFont="1" applyBorder="1" applyAlignment="1">
      <alignment horizontal="right" vertical="center"/>
    </xf>
    <xf numFmtId="165" fontId="20" fillId="0" borderId="0" xfId="1" applyNumberFormat="1" applyFont="1" applyBorder="1" applyAlignment="1" applyProtection="1">
      <alignment horizontal="right" vertical="center"/>
      <protection locked="0"/>
    </xf>
    <xf numFmtId="165" fontId="20" fillId="0" borderId="57" xfId="1" applyNumberFormat="1" applyFont="1" applyBorder="1" applyAlignment="1" applyProtection="1">
      <alignment horizontal="right" vertical="center"/>
      <protection locked="0"/>
    </xf>
    <xf numFmtId="165" fontId="20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vertical="center"/>
    </xf>
    <xf numFmtId="165" fontId="20" fillId="0" borderId="34" xfId="1" applyNumberFormat="1" applyFont="1" applyBorder="1" applyAlignment="1" applyProtection="1">
      <alignment horizontal="right" vertical="center"/>
      <protection locked="0"/>
    </xf>
    <xf numFmtId="165" fontId="20" fillId="0" borderId="34" xfId="1" applyNumberFormat="1" applyFont="1" applyFill="1" applyBorder="1" applyAlignment="1" applyProtection="1">
      <alignment horizontal="right" vertical="center"/>
      <protection locked="0"/>
    </xf>
    <xf numFmtId="164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5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5" fontId="21" fillId="0" borderId="0" xfId="1" quotePrefix="1" applyNumberFormat="1" applyFont="1" applyFill="1" applyBorder="1" applyAlignment="1">
      <alignment horizontal="right" vertical="center"/>
    </xf>
    <xf numFmtId="0" fontId="0" fillId="0" borderId="56" xfId="0" applyBorder="1"/>
    <xf numFmtId="0" fontId="124" fillId="0" borderId="0" xfId="0" applyFont="1" applyFill="1" applyAlignment="1"/>
    <xf numFmtId="0" fontId="0" fillId="0" borderId="0" xfId="0" applyFill="1"/>
    <xf numFmtId="165" fontId="124" fillId="0" borderId="0" xfId="0" applyNumberFormat="1" applyFont="1" applyFill="1"/>
    <xf numFmtId="0" fontId="125" fillId="0" borderId="0" xfId="0" applyFont="1" applyFill="1" applyAlignment="1"/>
    <xf numFmtId="0" fontId="16" fillId="0" borderId="0" xfId="0" applyFont="1" applyFill="1"/>
    <xf numFmtId="0" fontId="124" fillId="0" borderId="0" xfId="0" applyFont="1" applyAlignment="1">
      <alignment horizontal="left" wrapText="1"/>
    </xf>
    <xf numFmtId="165" fontId="20" fillId="0" borderId="34" xfId="1" applyNumberFormat="1" applyFont="1" applyBorder="1" applyAlignment="1" applyProtection="1">
      <alignment horizontal="center" vertical="center"/>
      <protection locked="0"/>
    </xf>
    <xf numFmtId="165" fontId="125" fillId="0" borderId="34" xfId="0" applyNumberFormat="1" applyFont="1" applyFill="1" applyBorder="1"/>
    <xf numFmtId="165" fontId="125" fillId="0" borderId="0" xfId="0" applyNumberFormat="1" applyFont="1" applyFill="1"/>
    <xf numFmtId="165" fontId="125" fillId="0" borderId="34" xfId="0" applyNumberFormat="1" applyFont="1" applyBorder="1"/>
    <xf numFmtId="165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 applyBorder="1"/>
    <xf numFmtId="0" fontId="20" fillId="60" borderId="0" xfId="0" applyFont="1" applyFill="1" applyBorder="1" applyAlignment="1">
      <alignment horizontal="center"/>
    </xf>
    <xf numFmtId="165" fontId="125" fillId="0" borderId="0" xfId="0" applyNumberFormat="1" applyFont="1" applyBorder="1"/>
    <xf numFmtId="165" fontId="125" fillId="0" borderId="0" xfId="0" applyNumberFormat="1" applyFont="1" applyFill="1" applyBorder="1"/>
    <xf numFmtId="164" fontId="20" fillId="0" borderId="0" xfId="1" applyFont="1" applyFill="1" applyBorder="1" applyAlignment="1">
      <alignment vertical="center"/>
    </xf>
    <xf numFmtId="164" fontId="20" fillId="0" borderId="0" xfId="1" applyFont="1" applyBorder="1" applyAlignment="1">
      <alignment vertical="center" wrapText="1"/>
    </xf>
    <xf numFmtId="164" fontId="20" fillId="0" borderId="0" xfId="1" applyFont="1" applyFill="1" applyBorder="1" applyAlignment="1">
      <alignment vertical="center" wrapText="1"/>
    </xf>
    <xf numFmtId="0" fontId="124" fillId="60" borderId="0" xfId="0" applyFont="1" applyFill="1" applyBorder="1" applyAlignment="1"/>
    <xf numFmtId="3" fontId="124" fillId="0" borderId="0" xfId="0" applyNumberFormat="1" applyFont="1" applyAlignment="1"/>
    <xf numFmtId="0" fontId="124" fillId="60" borderId="0" xfId="0" applyFont="1" applyFill="1" applyAlignment="1"/>
    <xf numFmtId="164" fontId="21" fillId="0" borderId="0" xfId="1" applyFont="1" applyFill="1" applyBorder="1" applyAlignment="1">
      <alignment vertical="center"/>
    </xf>
    <xf numFmtId="164" fontId="21" fillId="0" borderId="0" xfId="1" applyFont="1" applyFill="1" applyBorder="1" applyAlignment="1">
      <alignment horizontal="justify" vertical="center" wrapText="1"/>
    </xf>
    <xf numFmtId="165" fontId="0" fillId="0" borderId="0" xfId="0" applyNumberFormat="1"/>
    <xf numFmtId="165" fontId="124" fillId="0" borderId="0" xfId="0" applyNumberFormat="1" applyFont="1" applyBorder="1"/>
    <xf numFmtId="0" fontId="0" fillId="63" borderId="0" xfId="0" applyFill="1" applyBorder="1"/>
    <xf numFmtId="190" fontId="134" fillId="62" borderId="0" xfId="0" applyNumberFormat="1" applyFont="1" applyFill="1" applyBorder="1" applyAlignment="1">
      <alignment horizontal="center" vertical="center"/>
    </xf>
    <xf numFmtId="164" fontId="20" fillId="0" borderId="0" xfId="1" applyFont="1" applyFill="1" applyBorder="1" applyAlignment="1">
      <alignment vertical="center"/>
    </xf>
    <xf numFmtId="165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Border="1" applyAlignment="1">
      <alignment horizontal="right"/>
    </xf>
    <xf numFmtId="3" fontId="21" fillId="60" borderId="0" xfId="0" applyNumberFormat="1" applyFont="1" applyFill="1" applyBorder="1" applyAlignment="1">
      <alignment horizontal="right"/>
    </xf>
    <xf numFmtId="0" fontId="0" fillId="60" borderId="0" xfId="0" applyFill="1" applyBorder="1" applyAlignment="1">
      <alignment horizontal="right"/>
    </xf>
    <xf numFmtId="165" fontId="125" fillId="63" borderId="34" xfId="0" applyNumberFormat="1" applyFont="1" applyFill="1" applyBorder="1"/>
    <xf numFmtId="165" fontId="124" fillId="0" borderId="0" xfId="0" applyNumberFormat="1" applyFont="1" applyFill="1" applyAlignment="1">
      <alignment horizontal="right"/>
    </xf>
    <xf numFmtId="190" fontId="134" fillId="62" borderId="0" xfId="0" applyNumberFormat="1" applyFont="1" applyFill="1" applyBorder="1" applyAlignment="1">
      <alignment horizontal="center" vertical="center"/>
    </xf>
    <xf numFmtId="165" fontId="20" fillId="0" borderId="34" xfId="1" applyNumberFormat="1" applyFont="1" applyFill="1" applyBorder="1" applyAlignment="1">
      <alignment horizontal="right" vertical="center"/>
    </xf>
    <xf numFmtId="165" fontId="2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165" fontId="21" fillId="0" borderId="0" xfId="1" applyNumberFormat="1" applyFont="1" applyFill="1" applyBorder="1" applyAlignment="1" applyProtection="1">
      <alignment horizontal="center" vertical="center"/>
      <protection locked="0"/>
    </xf>
    <xf numFmtId="190" fontId="134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/>
    <xf numFmtId="165" fontId="20" fillId="0" borderId="0" xfId="1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/>
    <xf numFmtId="165" fontId="20" fillId="0" borderId="0" xfId="1" applyNumberFormat="1" applyFont="1" applyFill="1" applyBorder="1" applyAlignment="1" applyProtection="1">
      <alignment horizontal="right" vertical="center"/>
      <protection locked="0"/>
    </xf>
    <xf numFmtId="165" fontId="20" fillId="0" borderId="34" xfId="1" applyNumberFormat="1" applyFont="1" applyFill="1" applyBorder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justify" vertical="center" readingOrder="1"/>
    </xf>
    <xf numFmtId="165" fontId="131" fillId="0" borderId="0" xfId="0" applyNumberFormat="1" applyFont="1" applyFill="1" applyAlignment="1">
      <alignment vertical="center"/>
    </xf>
    <xf numFmtId="164" fontId="20" fillId="0" borderId="0" xfId="1" applyFont="1" applyFill="1" applyBorder="1" applyAlignment="1">
      <alignment vertical="center"/>
    </xf>
    <xf numFmtId="164" fontId="20" fillId="0" borderId="0" xfId="1" applyFont="1" applyFill="1" applyBorder="1" applyAlignment="1">
      <alignment vertical="center" wrapText="1"/>
    </xf>
    <xf numFmtId="165" fontId="16" fillId="0" borderId="0" xfId="0" applyNumberFormat="1" applyFont="1"/>
    <xf numFmtId="164" fontId="20" fillId="0" borderId="0" xfId="1" applyFont="1" applyFill="1" applyBorder="1" applyAlignment="1">
      <alignment vertical="center"/>
    </xf>
    <xf numFmtId="165" fontId="124" fillId="64" borderId="0" xfId="0" applyNumberFormat="1" applyFont="1" applyFill="1" applyAlignment="1">
      <alignment horizontal="right"/>
    </xf>
    <xf numFmtId="165" fontId="125" fillId="64" borderId="0" xfId="0" applyNumberFormat="1" applyFont="1" applyFill="1" applyAlignment="1">
      <alignment horizontal="right"/>
    </xf>
    <xf numFmtId="0" fontId="0" fillId="64" borderId="0" xfId="0" applyFill="1" applyAlignment="1">
      <alignment horizontal="right"/>
    </xf>
    <xf numFmtId="0" fontId="0" fillId="64" borderId="0" xfId="0" applyFill="1"/>
    <xf numFmtId="165" fontId="20" fillId="64" borderId="34" xfId="1" applyNumberFormat="1" applyFont="1" applyFill="1" applyBorder="1" applyAlignment="1" applyProtection="1">
      <alignment horizontal="right" vertical="center"/>
      <protection locked="0"/>
    </xf>
    <xf numFmtId="165" fontId="124" fillId="64" borderId="0" xfId="0" applyNumberFormat="1" applyFont="1" applyFill="1"/>
    <xf numFmtId="165" fontId="125" fillId="64" borderId="0" xfId="0" applyNumberFormat="1" applyFont="1" applyFill="1"/>
    <xf numFmtId="165" fontId="20" fillId="64" borderId="34" xfId="1" applyNumberFormat="1" applyFont="1" applyFill="1" applyBorder="1" applyAlignment="1" applyProtection="1">
      <alignment horizontal="center" vertical="center"/>
      <protection locked="0"/>
    </xf>
    <xf numFmtId="165" fontId="125" fillId="0" borderId="0" xfId="0" applyNumberFormat="1" applyFont="1" applyFill="1" applyAlignment="1">
      <alignment horizontal="right"/>
    </xf>
    <xf numFmtId="165" fontId="125" fillId="0" borderId="0" xfId="0" applyNumberFormat="1" applyFont="1" applyFill="1" applyBorder="1" applyAlignment="1">
      <alignment horizontal="right"/>
    </xf>
    <xf numFmtId="165" fontId="125" fillId="0" borderId="0" xfId="0" applyNumberFormat="1" applyFont="1" applyAlignment="1">
      <alignment horizontal="right"/>
    </xf>
    <xf numFmtId="190" fontId="134" fillId="62" borderId="0" xfId="0" applyNumberFormat="1" applyFont="1" applyFill="1" applyBorder="1" applyAlignment="1">
      <alignment horizontal="center" vertical="center"/>
    </xf>
    <xf numFmtId="165" fontId="125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5" fontId="21" fillId="0" borderId="58" xfId="1" applyNumberFormat="1" applyFont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164" fontId="20" fillId="0" borderId="0" xfId="1" applyFont="1" applyFill="1" applyBorder="1" applyAlignment="1">
      <alignment vertical="center"/>
    </xf>
    <xf numFmtId="164" fontId="20" fillId="0" borderId="0" xfId="1" applyFont="1" applyFill="1" applyBorder="1" applyAlignment="1">
      <alignment vertical="center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61" xfId="0" applyFont="1" applyBorder="1" applyAlignment="1">
      <alignment horizontal="left" vertical="top" wrapText="1"/>
    </xf>
    <xf numFmtId="0" fontId="124" fillId="0" borderId="56" xfId="0" applyFont="1" applyBorder="1" applyAlignment="1">
      <alignment horizontal="center"/>
    </xf>
    <xf numFmtId="164" fontId="20" fillId="0" borderId="0" xfId="1" applyFont="1" applyFill="1" applyBorder="1" applyAlignment="1">
      <alignment vertical="center"/>
    </xf>
    <xf numFmtId="164" fontId="20" fillId="0" borderId="0" xfId="1" applyFont="1" applyBorder="1" applyAlignment="1">
      <alignment vertical="center" wrapText="1"/>
    </xf>
    <xf numFmtId="164" fontId="20" fillId="0" borderId="0" xfId="1" applyFont="1" applyAlignment="1" applyProtection="1">
      <alignment vertical="center" wrapText="1"/>
      <protection locked="0"/>
    </xf>
    <xf numFmtId="164" fontId="20" fillId="0" borderId="0" xfId="1" applyFont="1" applyFill="1" applyBorder="1" applyAlignment="1">
      <alignment vertical="center" wrapText="1"/>
    </xf>
    <xf numFmtId="164" fontId="21" fillId="0" borderId="0" xfId="1" applyFont="1" applyFill="1" applyBorder="1"/>
    <xf numFmtId="164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/!skonsolidowane%20MSSF/2018/4Q2018/Skonsolidowane_MSSF_4Q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/!skonsolidowane%20MSSF/2018/1Q2018/Skonsolidowane_MSSF_1Q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/!skonsolidowane%20MSSF/2018/3Q2018/Skonsolidowane_MSSF_3Q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S/!skonsolidowane%20MSSF/2018/2Q2018/Skonsolidowane_MSSF_2Q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"/>
      <sheetName val="Check"/>
      <sheetName val="ZestCałkDoch"/>
      <sheetName val="BilansAktywa1"/>
      <sheetName val="BilansPasywa"/>
      <sheetName val="RachunekWynikówKalkulacyjny"/>
      <sheetName val="Porownywal1"/>
      <sheetName val="RachunekPorow"/>
      <sheetName val="ZestawienieZmianWKapitale"/>
      <sheetName val="KosztyWgRodzaju"/>
      <sheetName val="CashFlowMetodaPośrednia1"/>
      <sheetName val="Segmenty1"/>
      <sheetName val="Sklad2"/>
      <sheetName val="Przychody"/>
      <sheetName val="PPO"/>
      <sheetName val="PKO"/>
      <sheetName val="InstrFinansPL"/>
      <sheetName val="InstrFinansPLPY"/>
      <sheetName val="PrzychInstrum"/>
      <sheetName val="KosztyInstrum"/>
      <sheetName val="Amort"/>
      <sheetName val="KosztŚwiadczPracow"/>
      <sheetName val="EfektywStPod"/>
      <sheetName val="Podatek"/>
      <sheetName val="Odroczony"/>
      <sheetName val="Odroczony1"/>
      <sheetName val="OdroczonyRuch"/>
      <sheetName val="ZFSS"/>
      <sheetName val="RAT"/>
      <sheetName val="RAT_PY"/>
      <sheetName val="WNiP"/>
      <sheetName val="WNiP_PY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ŚwiadPracowPY"/>
      <sheetName val="Rezerwy"/>
      <sheetName val="RezerwyPY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WynagrZarządu"/>
      <sheetName val="WynagrKierownictwa"/>
      <sheetName val="WiekowNal"/>
      <sheetName val="Odpisy_AktywaFin"/>
      <sheetName val="Kredyty"/>
      <sheetName val="Obligacje"/>
      <sheetName val="InstrFinansBilans"/>
      <sheetName val="InstrFinansBilans MSSF 9"/>
      <sheetName val="InstrFinansPY"/>
      <sheetName val="Ryzyko_płynność"/>
      <sheetName val="Ryzyko_stopy"/>
      <sheetName val="Ryzyko_stopyPY"/>
      <sheetName val="Ryzyko_walut"/>
      <sheetName val="Ryzyko_walutPY"/>
      <sheetName val="InstrFinansPY MSSF 9"/>
      <sheetName val="HierarchiaWG"/>
      <sheetName val="ZarzKapitałem"/>
      <sheetName val="Zabezpieczenia"/>
      <sheetName val="zob_warunk"/>
      <sheetName val="Zatrudnienie"/>
      <sheetName val="Zaniech"/>
      <sheetName val="PrzeznDoSprz"/>
      <sheetName val="KapAktuWyceny"/>
      <sheetName val="HierarchiaWG1"/>
      <sheetName val="ETrading"/>
      <sheetName val="an_wrazl_akt"/>
      <sheetName val="Cash_flow"/>
      <sheetName val="Finansowanie"/>
      <sheetName val="opłaty przył i przej"/>
      <sheetName val="Instrumenty WG"/>
      <sheetName val="Polimex"/>
      <sheetName val="Zob_fin_ruchy"/>
      <sheetName val="ryzyko kredytowe"/>
      <sheetName val="18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>
            <v>10337</v>
          </cell>
        </row>
        <row r="15">
          <cell r="F15">
            <v>-8284</v>
          </cell>
        </row>
        <row r="17">
          <cell r="F17">
            <v>2053</v>
          </cell>
        </row>
        <row r="19">
          <cell r="F19">
            <v>104</v>
          </cell>
        </row>
        <row r="20">
          <cell r="F20">
            <v>-354</v>
          </cell>
        </row>
        <row r="21">
          <cell r="F21">
            <v>-355</v>
          </cell>
        </row>
        <row r="22">
          <cell r="F22">
            <v>-272</v>
          </cell>
        </row>
        <row r="23">
          <cell r="F23">
            <v>69</v>
          </cell>
        </row>
        <row r="24">
          <cell r="F24">
            <v>-382</v>
          </cell>
        </row>
        <row r="25">
          <cell r="F25">
            <v>90</v>
          </cell>
        </row>
        <row r="27">
          <cell r="F27">
            <v>953</v>
          </cell>
        </row>
        <row r="29">
          <cell r="F29">
            <v>-209</v>
          </cell>
        </row>
        <row r="35">
          <cell r="F35">
            <v>0</v>
          </cell>
        </row>
        <row r="38">
          <cell r="F38">
            <v>744</v>
          </cell>
        </row>
        <row r="40">
          <cell r="F40">
            <v>739</v>
          </cell>
        </row>
        <row r="41">
          <cell r="F41">
            <v>5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B4">
            <v>3971</v>
          </cell>
        </row>
        <row r="8">
          <cell r="H8">
            <v>1877</v>
          </cell>
        </row>
        <row r="9">
          <cell r="H9">
            <v>967</v>
          </cell>
        </row>
        <row r="10">
          <cell r="H10">
            <v>-266</v>
          </cell>
        </row>
        <row r="11">
          <cell r="H11">
            <v>1176</v>
          </cell>
        </row>
      </sheetData>
      <sheetData sheetId="13">
        <row r="4">
          <cell r="B4">
            <v>4253</v>
          </cell>
        </row>
        <row r="5">
          <cell r="B5">
            <v>47</v>
          </cell>
        </row>
        <row r="8">
          <cell r="B8">
            <v>1732</v>
          </cell>
        </row>
        <row r="9">
          <cell r="B9">
            <v>764</v>
          </cell>
        </row>
        <row r="10">
          <cell r="B10">
            <v>0</v>
          </cell>
        </row>
        <row r="11">
          <cell r="B11">
            <v>968</v>
          </cell>
        </row>
        <row r="12">
          <cell r="B12">
            <v>-115</v>
          </cell>
        </row>
        <row r="14">
          <cell r="B14">
            <v>853</v>
          </cell>
        </row>
        <row r="15">
          <cell r="B15">
            <v>-168</v>
          </cell>
        </row>
        <row r="17">
          <cell r="B17">
            <v>685</v>
          </cell>
        </row>
        <row r="27">
          <cell r="B27">
            <v>1251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"/>
      <sheetName val="Check"/>
      <sheetName val="ZestCałkDoch"/>
      <sheetName val="BilansAktywa1"/>
      <sheetName val="BilansPasywa"/>
      <sheetName val="RachunekWynikówKalkulacyjny"/>
      <sheetName val="Przychody"/>
      <sheetName val="Porownywal1"/>
      <sheetName val="RachunekPorow"/>
      <sheetName val="ZestawienieZmianWKapitale"/>
      <sheetName val="KosztyWgRodzaju"/>
      <sheetName val="CashFlowMetodaPośrednia1"/>
      <sheetName val="Segmenty1"/>
      <sheetName val="Sklad2"/>
      <sheetName val="PPO"/>
      <sheetName val="PKO"/>
      <sheetName val="InstrFinansPL"/>
      <sheetName val="InstrFinansPLPY"/>
      <sheetName val="PrzychInstrum"/>
      <sheetName val="KosztyInstrum"/>
      <sheetName val="Amort"/>
      <sheetName val="KosztŚwiadczPracow"/>
      <sheetName val="EfektywStPod"/>
      <sheetName val="Podatek"/>
      <sheetName val="Odroczony"/>
      <sheetName val="Odroczony1"/>
      <sheetName val="OdroczonyRuch"/>
      <sheetName val="ZFSS"/>
      <sheetName val="RAT"/>
      <sheetName val="RAT_PY"/>
      <sheetName val="WNiP"/>
      <sheetName val="WNiP_PY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ŚwiadPracowPY"/>
      <sheetName val="Rezerwy"/>
      <sheetName val="RezerwyPY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WynagrZarządu"/>
      <sheetName val="WynagrKierownictwa"/>
      <sheetName val="WiekowNal"/>
      <sheetName val="Odpisy_AktywaFin"/>
      <sheetName val="Kredyty"/>
      <sheetName val="Obligacje"/>
      <sheetName val="InstrFinansBilans"/>
      <sheetName val="InstrFinansBilans MSSF 9"/>
      <sheetName val="InstrFinansPY"/>
      <sheetName val="Ryzyko_płynność"/>
      <sheetName val="Ryzyko_stopy"/>
      <sheetName val="Ryzyko_stopyPY"/>
      <sheetName val="Ryzyko_walut"/>
      <sheetName val="Ryzyko_walutPY"/>
      <sheetName val="InstrFinansPY MSSF 9"/>
      <sheetName val="HierarchiaWG"/>
      <sheetName val="ZarzKapitałem"/>
      <sheetName val="Zabezpieczenia"/>
      <sheetName val="zob_warunk"/>
      <sheetName val="Zatrudnienie"/>
      <sheetName val="Zaniech"/>
      <sheetName val="PrzeznDoSprz"/>
      <sheetName val="KapAktuWyceny"/>
      <sheetName val="HierarchiaWG1"/>
      <sheetName val="ETrading"/>
      <sheetName val="an_wrazl_akt"/>
      <sheetName val="Cash_flow"/>
      <sheetName val="Finansowanie"/>
      <sheetName val="Instrumenty WG"/>
      <sheetName val="Polimex"/>
      <sheetName val="Zob_fin_ruchy"/>
      <sheetName val="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1052</v>
          </cell>
        </row>
      </sheetData>
      <sheetData sheetId="14">
        <row r="4">
          <cell r="B4">
            <v>1136</v>
          </cell>
        </row>
        <row r="5">
          <cell r="B5">
            <v>15</v>
          </cell>
        </row>
        <row r="6">
          <cell r="B6">
            <v>1151</v>
          </cell>
        </row>
        <row r="8">
          <cell r="B8">
            <v>531</v>
          </cell>
        </row>
        <row r="9">
          <cell r="B9">
            <v>191</v>
          </cell>
        </row>
        <row r="11">
          <cell r="B11">
            <v>340</v>
          </cell>
        </row>
        <row r="12">
          <cell r="B12">
            <v>-27</v>
          </cell>
        </row>
        <row r="14">
          <cell r="B14">
            <v>313</v>
          </cell>
        </row>
        <row r="15">
          <cell r="B15">
            <v>-62</v>
          </cell>
        </row>
        <row r="17">
          <cell r="B17">
            <v>251</v>
          </cell>
        </row>
        <row r="27">
          <cell r="B27">
            <v>169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"/>
      <sheetName val="Check"/>
      <sheetName val="ZestCałkDoch"/>
      <sheetName val="BilansAktywa1"/>
      <sheetName val="BilansPasywa"/>
      <sheetName val="RachunekWynikówKalkulacyjny"/>
      <sheetName val="Porownywal1"/>
      <sheetName val="RachunekPorow"/>
      <sheetName val="ZestawienieZmianWKapitale"/>
      <sheetName val="KosztyWgRodzaju"/>
      <sheetName val="CashFlowMetodaPośrednia1"/>
      <sheetName val="Segmenty1"/>
      <sheetName val="Sklad2"/>
      <sheetName val="Przychody"/>
      <sheetName val="PPO"/>
      <sheetName val="PKO"/>
      <sheetName val="InstrFinansPL"/>
      <sheetName val="InstrFinansPLPY"/>
      <sheetName val="PrzychInstrum"/>
      <sheetName val="KosztyInstrum"/>
      <sheetName val="Amort"/>
      <sheetName val="KosztŚwiadczPracow"/>
      <sheetName val="EfektywStPod"/>
      <sheetName val="Podatek"/>
      <sheetName val="Odroczony"/>
      <sheetName val="Odroczony1"/>
      <sheetName val="OdroczonyRuch"/>
      <sheetName val="ZFSS"/>
      <sheetName val="RAT"/>
      <sheetName val="RAT_PY"/>
      <sheetName val="WNiP"/>
      <sheetName val="WNiP_PY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ŚwiadPracowPY"/>
      <sheetName val="Rezerwy"/>
      <sheetName val="RezerwyPY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WynagrZarządu"/>
      <sheetName val="WynagrKierownictwa"/>
      <sheetName val="WiekowNal"/>
      <sheetName val="Odpisy_AktywaFin"/>
      <sheetName val="Kredyty"/>
      <sheetName val="Obligacje"/>
      <sheetName val="InstrFinansBilans"/>
      <sheetName val="InstrFinansBilans MSSF 9"/>
      <sheetName val="InstrFinansPY"/>
      <sheetName val="Ryzyko_płynność"/>
      <sheetName val="Ryzyko_stopy"/>
      <sheetName val="Ryzyko_stopyPY"/>
      <sheetName val="Ryzyko_walut"/>
      <sheetName val="Ryzyko_walutPY"/>
      <sheetName val="InstrFinansPY MSSF 9"/>
      <sheetName val="HierarchiaWG"/>
      <sheetName val="ZarzKapitałem"/>
      <sheetName val="Zabezpieczenia"/>
      <sheetName val="zob_warunk"/>
      <sheetName val="Zatrudnienie"/>
      <sheetName val="Zaniech"/>
      <sheetName val="PrzeznDoSprz"/>
      <sheetName val="KapAktuWyceny"/>
      <sheetName val="HierarchiaWG1"/>
      <sheetName val="ETrading"/>
      <sheetName val="an_wrazl_akt"/>
      <sheetName val="Cash_flow"/>
      <sheetName val="Finansowanie"/>
      <sheetName val="opłaty przył i przej"/>
      <sheetName val="Instrumenty WG"/>
      <sheetName val="Polimex"/>
      <sheetName val="Zob_fin_ruchy"/>
      <sheetName val="ryzyko kredytowe"/>
      <sheetName val="18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2567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B4">
            <v>2981</v>
          </cell>
        </row>
      </sheetData>
      <sheetData sheetId="13">
        <row r="4">
          <cell r="B4">
            <v>3170</v>
          </cell>
        </row>
        <row r="5">
          <cell r="B5">
            <v>33</v>
          </cell>
        </row>
        <row r="6">
          <cell r="B6">
            <v>3203</v>
          </cell>
        </row>
        <row r="8">
          <cell r="B8">
            <v>1345</v>
          </cell>
        </row>
        <row r="9">
          <cell r="B9">
            <v>574</v>
          </cell>
        </row>
        <row r="10">
          <cell r="B10">
            <v>0</v>
          </cell>
        </row>
        <row r="11">
          <cell r="B11">
            <v>771</v>
          </cell>
        </row>
        <row r="12">
          <cell r="B12">
            <v>-86</v>
          </cell>
        </row>
        <row r="14">
          <cell r="B14">
            <v>685</v>
          </cell>
        </row>
        <row r="15">
          <cell r="B15">
            <v>-137</v>
          </cell>
        </row>
        <row r="17">
          <cell r="B17">
            <v>548</v>
          </cell>
        </row>
        <row r="27">
          <cell r="B27">
            <v>677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8">
          <cell r="F8">
            <v>40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"/>
      <sheetName val="Check"/>
      <sheetName val="ZestCałkDoch"/>
      <sheetName val="BilansAktywa1"/>
      <sheetName val="BilansPasywa"/>
      <sheetName val="RachunekWynikówKalkulacyjny"/>
      <sheetName val="Porownywal1"/>
      <sheetName val="RachunekPorow"/>
      <sheetName val="ZestawienieZmianWKapitale"/>
      <sheetName val="KosztyWgRodzaju"/>
      <sheetName val="CashFlowMetodaPośrednia1"/>
      <sheetName val="Segmenty1"/>
      <sheetName val="Sklad2"/>
      <sheetName val="Przychody"/>
      <sheetName val="PPO"/>
      <sheetName val="PKO"/>
      <sheetName val="InstrFinansPL"/>
      <sheetName val="InstrFinansPLPY"/>
      <sheetName val="PrzychInstrum"/>
      <sheetName val="KosztyInstrum"/>
      <sheetName val="Amort"/>
      <sheetName val="KosztŚwiadczPracow"/>
      <sheetName val="EfektywStPod"/>
      <sheetName val="Podatek"/>
      <sheetName val="Odroczony"/>
      <sheetName val="Odroczony1"/>
      <sheetName val="OdroczonyRuch"/>
      <sheetName val="ZFSS"/>
      <sheetName val="RAT"/>
      <sheetName val="RAT_PY"/>
      <sheetName val="WNiP"/>
      <sheetName val="WNiP_PY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ŚwiadPracowPY"/>
      <sheetName val="Rezerwy"/>
      <sheetName val="RezerwyPY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WynagrZarządu"/>
      <sheetName val="WynagrKierownictwa"/>
      <sheetName val="WiekowNal"/>
      <sheetName val="Odpisy_AktywaFin"/>
      <sheetName val="Kredyty"/>
      <sheetName val="Obligacje"/>
      <sheetName val="InstrFinansBilans"/>
      <sheetName val="InstrFinansBilans MSSF 9"/>
      <sheetName val="InstrFinansPY"/>
      <sheetName val="Ryzyko_płynność"/>
      <sheetName val="Ryzyko_stopy"/>
      <sheetName val="Ryzyko_stopyPY"/>
      <sheetName val="Ryzyko_walut"/>
      <sheetName val="Ryzyko_walutPY"/>
      <sheetName val="InstrFinansPY MSSF 9"/>
      <sheetName val="HierarchiaWG"/>
      <sheetName val="ZarzKapitałem"/>
      <sheetName val="Zabezpieczenia"/>
      <sheetName val="zob_warunk"/>
      <sheetName val="Zatrudnienie"/>
      <sheetName val="Zaniech"/>
      <sheetName val="PrzeznDoSprz"/>
      <sheetName val="KapAktuWyceny"/>
      <sheetName val="HierarchiaWG1"/>
      <sheetName val="ETrading"/>
      <sheetName val="an_wrazl_akt"/>
      <sheetName val="Cash_flow"/>
      <sheetName val="Finansowanie"/>
      <sheetName val="Instrumenty WG"/>
      <sheetName val="Polimex"/>
      <sheetName val="Zob_fin_ruchy"/>
      <sheetName val="opłaty przył i przej"/>
      <sheetName val="ryzyko kredytowe"/>
      <sheetName val="18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2392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B4">
            <v>2043</v>
          </cell>
        </row>
      </sheetData>
      <sheetData sheetId="13">
        <row r="4">
          <cell r="B4">
            <v>2149</v>
          </cell>
        </row>
        <row r="5">
          <cell r="B5">
            <v>26</v>
          </cell>
        </row>
        <row r="6">
          <cell r="B6">
            <v>2175</v>
          </cell>
        </row>
        <row r="8">
          <cell r="B8">
            <v>931</v>
          </cell>
        </row>
        <row r="9">
          <cell r="B9">
            <v>381</v>
          </cell>
        </row>
        <row r="10">
          <cell r="B10">
            <v>0</v>
          </cell>
        </row>
        <row r="11">
          <cell r="B11">
            <v>550</v>
          </cell>
        </row>
        <row r="12">
          <cell r="B12">
            <v>-57</v>
          </cell>
        </row>
        <row r="14">
          <cell r="B14">
            <v>493</v>
          </cell>
        </row>
        <row r="15">
          <cell r="B15">
            <v>-98</v>
          </cell>
        </row>
        <row r="17">
          <cell r="B17">
            <v>395</v>
          </cell>
        </row>
        <row r="27">
          <cell r="B27">
            <v>435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Z59"/>
  <sheetViews>
    <sheetView showGridLines="0" tabSelected="1" zoomScale="80" zoomScaleNormal="80" workbookViewId="0">
      <selection activeCell="AU18" sqref="AU18"/>
    </sheetView>
  </sheetViews>
  <sheetFormatPr defaultRowHeight="15" outlineLevelRow="1" outlineLevelCol="1"/>
  <cols>
    <col min="1" max="1" width="56.140625" style="9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customWidth="1"/>
    <col min="28" max="28" width="11.28515625" style="7" customWidth="1"/>
    <col min="29" max="29" width="10.85546875" style="7" bestFit="1" customWidth="1"/>
    <col min="30" max="30" width="10.7109375" style="7" customWidth="1"/>
    <col min="31" max="31" width="11" style="7" customWidth="1"/>
    <col min="32" max="32" width="8.42578125" style="7" customWidth="1"/>
    <col min="33" max="33" width="11.5703125" style="7" customWidth="1"/>
    <col min="34" max="37" width="8.42578125" style="7" customWidth="1"/>
    <col min="38" max="40" width="12.28515625" style="7" hidden="1" customWidth="1" outlineLevel="1"/>
    <col min="41" max="41" width="13.5703125" hidden="1" customWidth="1" outlineLevel="1"/>
    <col min="42" max="42" width="13.28515625" hidden="1" customWidth="1" outlineLevel="1"/>
    <col min="43" max="43" width="12.85546875" hidden="1" customWidth="1" outlineLevel="1"/>
    <col min="44" max="44" width="9.140625" collapsed="1"/>
  </cols>
  <sheetData>
    <row r="1" spans="1:52">
      <c r="C1" s="153" t="s">
        <v>58</v>
      </c>
      <c r="D1" s="154"/>
      <c r="E1" s="154"/>
      <c r="F1" s="159"/>
      <c r="H1" s="153" t="s">
        <v>57</v>
      </c>
      <c r="I1" s="154"/>
      <c r="J1" s="154"/>
      <c r="K1" s="154"/>
      <c r="L1" s="154"/>
      <c r="M1" s="154"/>
      <c r="N1" s="154"/>
      <c r="O1" s="154"/>
      <c r="P1" s="159"/>
      <c r="R1" s="153" t="s">
        <v>106</v>
      </c>
      <c r="S1" s="154"/>
      <c r="T1" s="154"/>
      <c r="U1" s="155"/>
      <c r="W1" s="153" t="s">
        <v>120</v>
      </c>
      <c r="X1" s="154"/>
      <c r="Y1" s="154"/>
      <c r="Z1" s="155"/>
      <c r="AB1" s="153" t="s">
        <v>139</v>
      </c>
      <c r="AC1" s="154"/>
      <c r="AD1" s="154"/>
      <c r="AE1" s="155"/>
      <c r="AL1" s="34"/>
      <c r="AM1" s="31"/>
      <c r="AN1" s="31"/>
      <c r="AO1" s="80"/>
    </row>
    <row r="2" spans="1:52">
      <c r="C2" s="33" t="s">
        <v>76</v>
      </c>
      <c r="D2" s="33" t="s">
        <v>77</v>
      </c>
      <c r="E2" s="33" t="s">
        <v>78</v>
      </c>
      <c r="F2" s="33" t="s">
        <v>79</v>
      </c>
      <c r="G2" s="26"/>
      <c r="H2" s="33" t="s">
        <v>80</v>
      </c>
      <c r="I2" s="33" t="s">
        <v>81</v>
      </c>
      <c r="J2" s="33" t="s">
        <v>82</v>
      </c>
      <c r="K2" s="33" t="s">
        <v>83</v>
      </c>
      <c r="L2" s="26"/>
      <c r="M2" s="33" t="s">
        <v>84</v>
      </c>
      <c r="N2" s="33" t="s">
        <v>85</v>
      </c>
      <c r="O2" s="33" t="s">
        <v>86</v>
      </c>
      <c r="P2" s="33" t="s">
        <v>87</v>
      </c>
      <c r="Q2" s="26"/>
      <c r="R2" s="48" t="s">
        <v>103</v>
      </c>
      <c r="S2" s="48" t="s">
        <v>104</v>
      </c>
      <c r="T2" s="48" t="s">
        <v>105</v>
      </c>
      <c r="U2" s="48" t="s">
        <v>109</v>
      </c>
      <c r="V2" s="26"/>
      <c r="W2" s="48" t="s">
        <v>121</v>
      </c>
      <c r="X2" s="48" t="s">
        <v>122</v>
      </c>
      <c r="Y2" s="48" t="s">
        <v>123</v>
      </c>
      <c r="Z2" s="48" t="s">
        <v>124</v>
      </c>
      <c r="AA2" s="26"/>
      <c r="AB2" s="48" t="s">
        <v>140</v>
      </c>
      <c r="AC2" s="48" t="s">
        <v>141</v>
      </c>
      <c r="AD2" s="48" t="s">
        <v>142</v>
      </c>
      <c r="AE2" s="48" t="s">
        <v>143</v>
      </c>
      <c r="AF2" s="26"/>
      <c r="AG2" s="48" t="s">
        <v>159</v>
      </c>
      <c r="AH2" s="48" t="s">
        <v>160</v>
      </c>
      <c r="AI2" s="48" t="s">
        <v>161</v>
      </c>
      <c r="AJ2" s="48" t="s">
        <v>162</v>
      </c>
      <c r="AK2" s="26"/>
      <c r="AL2" s="33" t="s">
        <v>88</v>
      </c>
      <c r="AM2" s="33" t="s">
        <v>89</v>
      </c>
      <c r="AN2" s="33" t="s">
        <v>90</v>
      </c>
      <c r="AO2" s="33" t="s">
        <v>110</v>
      </c>
      <c r="AP2" s="33" t="s">
        <v>136</v>
      </c>
      <c r="AQ2" s="33" t="s">
        <v>155</v>
      </c>
    </row>
    <row r="3" spans="1:52" s="4" customFormat="1">
      <c r="A3" s="24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52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52">
      <c r="A5" s="24" t="s">
        <v>60</v>
      </c>
      <c r="B5" s="4"/>
      <c r="C5" s="90">
        <v>2933.8139999999999</v>
      </c>
      <c r="D5" s="90">
        <v>2855.73</v>
      </c>
      <c r="E5" s="90">
        <v>2747.942</v>
      </c>
      <c r="F5" s="90">
        <v>2891.7629999999999</v>
      </c>
      <c r="G5" s="91"/>
      <c r="H5" s="90">
        <v>2747.9789999999998</v>
      </c>
      <c r="I5" s="90">
        <v>2538.527</v>
      </c>
      <c r="J5" s="90">
        <v>2505.7759999999998</v>
      </c>
      <c r="K5" s="90">
        <v>2798</v>
      </c>
      <c r="L5" s="91"/>
      <c r="M5" s="90">
        <v>2912.9920000000002</v>
      </c>
      <c r="N5" s="90">
        <v>2512.098</v>
      </c>
      <c r="O5" s="90">
        <v>2531.8319999999999</v>
      </c>
      <c r="P5" s="90">
        <v>2847</v>
      </c>
      <c r="Q5" s="91"/>
      <c r="R5" s="90">
        <v>2621</v>
      </c>
      <c r="S5" s="90">
        <v>2316</v>
      </c>
      <c r="T5" s="90">
        <v>2436</v>
      </c>
      <c r="U5" s="90">
        <v>2808</v>
      </c>
      <c r="V5" s="91"/>
      <c r="W5" s="88">
        <v>2710</v>
      </c>
      <c r="X5" s="90">
        <v>2487</v>
      </c>
      <c r="Y5" s="90">
        <v>2520</v>
      </c>
      <c r="Z5" s="88">
        <v>2817</v>
      </c>
      <c r="AA5" s="89"/>
      <c r="AB5" s="88">
        <v>2642</v>
      </c>
      <c r="AC5" s="88">
        <v>2392</v>
      </c>
      <c r="AD5" s="88">
        <v>2567</v>
      </c>
      <c r="AE5" s="88">
        <v>2736</v>
      </c>
      <c r="AF5" s="89"/>
      <c r="AG5" s="88">
        <v>2971</v>
      </c>
      <c r="AH5" s="88"/>
      <c r="AI5" s="88"/>
      <c r="AJ5" s="88"/>
      <c r="AK5" s="89"/>
      <c r="AL5" s="88">
        <v>11429.249</v>
      </c>
      <c r="AM5" s="88">
        <v>10590</v>
      </c>
      <c r="AN5" s="88">
        <v>10804</v>
      </c>
      <c r="AO5" s="88">
        <v>10181</v>
      </c>
      <c r="AP5" s="147">
        <v>10534</v>
      </c>
      <c r="AQ5" s="147">
        <f>[1]RachunekWynikówKalkulacyjny!$F$13</f>
        <v>10337</v>
      </c>
      <c r="AR5" s="106"/>
      <c r="AS5" s="106"/>
      <c r="AT5" s="106"/>
      <c r="AU5" s="106"/>
      <c r="AV5" s="106"/>
      <c r="AW5" s="106"/>
      <c r="AX5" s="106"/>
      <c r="AY5" s="106"/>
      <c r="AZ5" s="106"/>
    </row>
    <row r="6" spans="1:52">
      <c r="A6" s="23" t="s">
        <v>61</v>
      </c>
      <c r="B6" s="5"/>
      <c r="C6" s="28">
        <v>-2500.5874946119325</v>
      </c>
      <c r="D6" s="28">
        <v>-2246.2950000000001</v>
      </c>
      <c r="E6" s="28">
        <v>-2334.2820000000002</v>
      </c>
      <c r="F6" s="28">
        <v>-2374.308</v>
      </c>
      <c r="G6" s="28"/>
      <c r="H6" s="28">
        <v>-2188.779</v>
      </c>
      <c r="I6" s="28">
        <v>-1943.5540000000001</v>
      </c>
      <c r="J6" s="28">
        <v>-2049.8150000000001</v>
      </c>
      <c r="K6" s="28">
        <v>-2282</v>
      </c>
      <c r="L6" s="28"/>
      <c r="M6" s="28">
        <v>-2276.7759999999998</v>
      </c>
      <c r="N6" s="28">
        <v>-2048.6889999999999</v>
      </c>
      <c r="O6" s="28">
        <v>-2086.2550000000001</v>
      </c>
      <c r="P6" s="28">
        <v>-2374</v>
      </c>
      <c r="Q6" s="28"/>
      <c r="R6" s="28">
        <v>-2233</v>
      </c>
      <c r="S6" s="28">
        <v>-2197</v>
      </c>
      <c r="T6" s="28">
        <v>-1957</v>
      </c>
      <c r="U6" s="28">
        <v>-2459</v>
      </c>
      <c r="V6" s="28"/>
      <c r="W6" s="83">
        <v>-2177</v>
      </c>
      <c r="X6" s="28">
        <v>-2074</v>
      </c>
      <c r="Y6" s="28">
        <v>-2183</v>
      </c>
      <c r="Z6" s="83">
        <v>-2181</v>
      </c>
      <c r="AA6" s="83"/>
      <c r="AB6" s="83">
        <v>-2068</v>
      </c>
      <c r="AC6" s="83">
        <v>-1816</v>
      </c>
      <c r="AD6" s="83">
        <v>-2211</v>
      </c>
      <c r="AE6" s="83">
        <v>-2189</v>
      </c>
      <c r="AF6" s="83"/>
      <c r="AG6" s="83">
        <v>-2528</v>
      </c>
      <c r="AH6" s="83"/>
      <c r="AI6" s="83"/>
      <c r="AJ6" s="83"/>
      <c r="AK6" s="83"/>
      <c r="AL6" s="83">
        <v>-9455.4719999999998</v>
      </c>
      <c r="AM6" s="83">
        <v>-8464</v>
      </c>
      <c r="AN6" s="83">
        <v>-8786</v>
      </c>
      <c r="AO6" s="83">
        <v>-8846</v>
      </c>
      <c r="AP6" s="117">
        <v>-8615</v>
      </c>
      <c r="AQ6" s="117">
        <f>[1]RachunekWynikówKalkulacyjny!$F$15</f>
        <v>-8284</v>
      </c>
      <c r="AR6" s="106"/>
      <c r="AS6" s="106"/>
      <c r="AT6" s="106"/>
      <c r="AU6" s="106"/>
      <c r="AV6" s="106"/>
      <c r="AW6" s="106"/>
      <c r="AX6" s="106"/>
    </row>
    <row r="7" spans="1:52">
      <c r="A7" s="24" t="s">
        <v>62</v>
      </c>
      <c r="B7" s="4"/>
      <c r="C7" s="91">
        <v>433.22650538806738</v>
      </c>
      <c r="D7" s="91">
        <v>609.43499999999995</v>
      </c>
      <c r="E7" s="91">
        <v>413.66</v>
      </c>
      <c r="F7" s="91">
        <v>517.45500000000004</v>
      </c>
      <c r="G7" s="91"/>
      <c r="H7" s="91">
        <v>559.20000000000005</v>
      </c>
      <c r="I7" s="91">
        <v>594.97299999999996</v>
      </c>
      <c r="J7" s="91">
        <v>455.96100000000001</v>
      </c>
      <c r="K7" s="91">
        <v>516</v>
      </c>
      <c r="L7" s="91"/>
      <c r="M7" s="91">
        <v>636.21600000000001</v>
      </c>
      <c r="N7" s="91">
        <v>463.40899999999999</v>
      </c>
      <c r="O7" s="91">
        <v>445.577</v>
      </c>
      <c r="P7" s="91">
        <v>473</v>
      </c>
      <c r="Q7" s="91"/>
      <c r="R7" s="91">
        <v>388</v>
      </c>
      <c r="S7" s="91">
        <v>119</v>
      </c>
      <c r="T7" s="91">
        <v>479</v>
      </c>
      <c r="U7" s="91">
        <v>349</v>
      </c>
      <c r="V7" s="91"/>
      <c r="W7" s="89">
        <v>533</v>
      </c>
      <c r="X7" s="91">
        <v>413</v>
      </c>
      <c r="Y7" s="91">
        <v>337</v>
      </c>
      <c r="Z7" s="89">
        <v>636</v>
      </c>
      <c r="AA7" s="89"/>
      <c r="AB7" s="89">
        <v>574</v>
      </c>
      <c r="AC7" s="89">
        <v>576</v>
      </c>
      <c r="AD7" s="89">
        <v>356</v>
      </c>
      <c r="AE7" s="89">
        <v>547</v>
      </c>
      <c r="AF7" s="89"/>
      <c r="AG7" s="89">
        <v>443</v>
      </c>
      <c r="AH7" s="89"/>
      <c r="AI7" s="89"/>
      <c r="AJ7" s="89"/>
      <c r="AK7" s="89"/>
      <c r="AL7" s="89">
        <v>1973.777</v>
      </c>
      <c r="AM7" s="89">
        <v>2126</v>
      </c>
      <c r="AN7" s="89">
        <v>2018</v>
      </c>
      <c r="AO7" s="89">
        <v>1335</v>
      </c>
      <c r="AP7" s="143">
        <v>1919</v>
      </c>
      <c r="AQ7" s="143">
        <f>[1]RachunekWynikówKalkulacyjny!$F$17</f>
        <v>2053</v>
      </c>
      <c r="AR7" s="106"/>
      <c r="AS7" s="106"/>
      <c r="AT7" s="106"/>
      <c r="AU7" s="106"/>
      <c r="AV7" s="106"/>
      <c r="AW7" s="106"/>
      <c r="AX7" s="106"/>
    </row>
    <row r="8" spans="1:52">
      <c r="A8" s="23" t="s">
        <v>63</v>
      </c>
      <c r="B8" s="6"/>
      <c r="C8" s="28">
        <v>23.439</v>
      </c>
      <c r="D8" s="28">
        <v>37.244999999999997</v>
      </c>
      <c r="E8" s="28">
        <v>23.852</v>
      </c>
      <c r="F8" s="28">
        <v>71.182000000000002</v>
      </c>
      <c r="G8" s="28"/>
      <c r="H8" s="28">
        <v>47.957999999999998</v>
      </c>
      <c r="I8" s="28">
        <v>16.556999999999999</v>
      </c>
      <c r="J8" s="28">
        <v>47.552999999999997</v>
      </c>
      <c r="K8" s="28">
        <v>-5</v>
      </c>
      <c r="L8" s="28"/>
      <c r="M8" s="28">
        <v>27.166</v>
      </c>
      <c r="N8" s="28">
        <v>16.997</v>
      </c>
      <c r="O8" s="28">
        <v>16.600999999999999</v>
      </c>
      <c r="P8" s="28">
        <v>30</v>
      </c>
      <c r="Q8" s="28"/>
      <c r="R8" s="28">
        <v>15</v>
      </c>
      <c r="S8" s="28">
        <v>38</v>
      </c>
      <c r="T8" s="28">
        <v>28</v>
      </c>
      <c r="U8" s="28">
        <v>36</v>
      </c>
      <c r="V8" s="28"/>
      <c r="W8" s="83">
        <v>37</v>
      </c>
      <c r="X8" s="28">
        <v>59</v>
      </c>
      <c r="Y8" s="28">
        <v>48</v>
      </c>
      <c r="Z8" s="83">
        <v>-26</v>
      </c>
      <c r="AA8" s="83"/>
      <c r="AB8" s="83">
        <v>29</v>
      </c>
      <c r="AC8" s="83">
        <v>28</v>
      </c>
      <c r="AD8" s="83">
        <v>26</v>
      </c>
      <c r="AE8" s="83">
        <v>21</v>
      </c>
      <c r="AF8" s="83"/>
      <c r="AG8" s="83">
        <v>61</v>
      </c>
      <c r="AH8" s="83"/>
      <c r="AI8" s="83"/>
      <c r="AJ8" s="83"/>
      <c r="AK8" s="83"/>
      <c r="AL8" s="83">
        <v>155.71799999999999</v>
      </c>
      <c r="AM8" s="83">
        <v>107</v>
      </c>
      <c r="AN8" s="83">
        <v>91</v>
      </c>
      <c r="AO8" s="83">
        <v>117</v>
      </c>
      <c r="AP8" s="117">
        <v>118</v>
      </c>
      <c r="AQ8" s="117">
        <f>[1]RachunekWynikówKalkulacyjny!$F$19</f>
        <v>104</v>
      </c>
      <c r="AR8" s="106"/>
      <c r="AS8" s="106"/>
      <c r="AT8" s="106"/>
      <c r="AU8" s="106"/>
      <c r="AV8" s="106"/>
      <c r="AW8" s="106"/>
      <c r="AX8" s="106"/>
    </row>
    <row r="9" spans="1:52">
      <c r="A9" s="23" t="s">
        <v>64</v>
      </c>
      <c r="B9" s="6"/>
      <c r="C9" s="28">
        <v>-70.421999999999997</v>
      </c>
      <c r="D9" s="28">
        <v>-67.817999999999998</v>
      </c>
      <c r="E9" s="28">
        <v>-75.278999999999996</v>
      </c>
      <c r="F9" s="28">
        <v>-80.802000000000007</v>
      </c>
      <c r="G9" s="28"/>
      <c r="H9" s="28">
        <v>-54.667999999999999</v>
      </c>
      <c r="I9" s="28">
        <v>-67.158000000000001</v>
      </c>
      <c r="J9" s="28">
        <v>-75.123000000000005</v>
      </c>
      <c r="K9" s="28">
        <v>-115</v>
      </c>
      <c r="L9" s="28"/>
      <c r="M9" s="28">
        <v>-77.046999999999997</v>
      </c>
      <c r="N9" s="28">
        <v>-78.352999999999994</v>
      </c>
      <c r="O9" s="28">
        <v>-82.134</v>
      </c>
      <c r="P9" s="28">
        <v>-99</v>
      </c>
      <c r="Q9" s="28"/>
      <c r="R9" s="28">
        <v>-84</v>
      </c>
      <c r="S9" s="28">
        <v>-78</v>
      </c>
      <c r="T9" s="28">
        <v>-81</v>
      </c>
      <c r="U9" s="28">
        <v>-95</v>
      </c>
      <c r="V9" s="28"/>
      <c r="W9" s="83">
        <v>-90</v>
      </c>
      <c r="X9" s="28">
        <v>-82</v>
      </c>
      <c r="Y9" s="28">
        <v>-84</v>
      </c>
      <c r="Z9" s="83">
        <v>-85</v>
      </c>
      <c r="AA9" s="83"/>
      <c r="AB9" s="83">
        <v>-88</v>
      </c>
      <c r="AC9" s="83">
        <v>-75</v>
      </c>
      <c r="AD9" s="83">
        <v>-87</v>
      </c>
      <c r="AE9" s="83">
        <v>-104</v>
      </c>
      <c r="AF9" s="83"/>
      <c r="AG9" s="83">
        <v>-101</v>
      </c>
      <c r="AH9" s="83"/>
      <c r="AI9" s="83"/>
      <c r="AJ9" s="83"/>
      <c r="AK9" s="83"/>
      <c r="AL9" s="83">
        <v>-294.32100000000003</v>
      </c>
      <c r="AM9" s="83">
        <v>-312</v>
      </c>
      <c r="AN9" s="83">
        <v>-336</v>
      </c>
      <c r="AO9" s="83">
        <v>-338</v>
      </c>
      <c r="AP9" s="117">
        <v>-341</v>
      </c>
      <c r="AQ9" s="117">
        <f>[1]RachunekWynikówKalkulacyjny!$F$20</f>
        <v>-354</v>
      </c>
      <c r="AR9" s="106"/>
      <c r="AS9" s="106"/>
      <c r="AT9" s="106"/>
      <c r="AU9" s="106"/>
      <c r="AV9" s="106"/>
      <c r="AW9" s="106"/>
      <c r="AX9" s="106"/>
    </row>
    <row r="10" spans="1:52">
      <c r="A10" s="23" t="s">
        <v>65</v>
      </c>
      <c r="B10" s="6"/>
      <c r="C10" s="28">
        <v>-93.5</v>
      </c>
      <c r="D10" s="28">
        <v>-88.989000000000004</v>
      </c>
      <c r="E10" s="28">
        <v>-97.486000000000004</v>
      </c>
      <c r="F10" s="28">
        <v>-132.172</v>
      </c>
      <c r="G10" s="28"/>
      <c r="H10" s="28">
        <v>-87.819000000000003</v>
      </c>
      <c r="I10" s="28">
        <v>-89.144000000000005</v>
      </c>
      <c r="J10" s="28">
        <v>-79.947999999999993</v>
      </c>
      <c r="K10" s="28">
        <v>-93</v>
      </c>
      <c r="L10" s="28"/>
      <c r="M10" s="28">
        <v>-87.125</v>
      </c>
      <c r="N10" s="28">
        <v>-78.733000000000004</v>
      </c>
      <c r="O10" s="28">
        <v>-80.102000000000004</v>
      </c>
      <c r="P10" s="28">
        <v>-98</v>
      </c>
      <c r="Q10" s="28"/>
      <c r="R10" s="28">
        <v>-80</v>
      </c>
      <c r="S10" s="28">
        <v>-84</v>
      </c>
      <c r="T10" s="28">
        <v>-76</v>
      </c>
      <c r="U10" s="28">
        <v>-78</v>
      </c>
      <c r="V10" s="28"/>
      <c r="W10" s="83">
        <v>-85</v>
      </c>
      <c r="X10" s="28">
        <v>-77</v>
      </c>
      <c r="Y10" s="28">
        <v>-76</v>
      </c>
      <c r="Z10" s="83">
        <v>-88</v>
      </c>
      <c r="AA10" s="83"/>
      <c r="AB10" s="83">
        <v>-92</v>
      </c>
      <c r="AC10" s="83">
        <v>-91</v>
      </c>
      <c r="AD10" s="83">
        <v>-88</v>
      </c>
      <c r="AE10" s="83">
        <v>-84</v>
      </c>
      <c r="AF10" s="83"/>
      <c r="AG10" s="83">
        <v>-93</v>
      </c>
      <c r="AH10" s="83"/>
      <c r="AI10" s="83"/>
      <c r="AJ10" s="83"/>
      <c r="AK10" s="83"/>
      <c r="AL10" s="83">
        <v>-412.14699999999999</v>
      </c>
      <c r="AM10" s="83">
        <v>-350</v>
      </c>
      <c r="AN10" s="83">
        <v>-344</v>
      </c>
      <c r="AO10" s="83">
        <v>-318</v>
      </c>
      <c r="AP10" s="117">
        <v>-326</v>
      </c>
      <c r="AQ10" s="117">
        <f>[1]RachunekWynikówKalkulacyjny!$F$21</f>
        <v>-355</v>
      </c>
      <c r="AR10" s="106"/>
      <c r="AS10" s="106"/>
      <c r="AT10" s="106"/>
      <c r="AU10" s="106"/>
      <c r="AV10" s="106"/>
      <c r="AW10" s="106"/>
      <c r="AX10" s="106"/>
    </row>
    <row r="11" spans="1:52">
      <c r="A11" s="23" t="s">
        <v>66</v>
      </c>
      <c r="B11" s="6"/>
      <c r="C11" s="28">
        <v>-17.869</v>
      </c>
      <c r="D11" s="28">
        <v>-27.321000000000002</v>
      </c>
      <c r="E11" s="28">
        <v>-89.873000000000005</v>
      </c>
      <c r="F11" s="28">
        <v>-93.13</v>
      </c>
      <c r="G11" s="28"/>
      <c r="H11" s="28">
        <v>-29.553000000000001</v>
      </c>
      <c r="I11" s="28">
        <v>-32.671999999999997</v>
      </c>
      <c r="J11" s="28">
        <v>-14.3</v>
      </c>
      <c r="K11" s="28">
        <v>-48</v>
      </c>
      <c r="L11" s="28"/>
      <c r="M11" s="28">
        <v>-32.334000000000003</v>
      </c>
      <c r="N11" s="28">
        <v>-25.366</v>
      </c>
      <c r="O11" s="28">
        <v>-27.975000000000001</v>
      </c>
      <c r="P11" s="28">
        <v>-63</v>
      </c>
      <c r="Q11" s="28"/>
      <c r="R11" s="28">
        <v>-133</v>
      </c>
      <c r="S11" s="28">
        <v>-30</v>
      </c>
      <c r="T11" s="28">
        <v>-37</v>
      </c>
      <c r="U11" s="28">
        <v>-109</v>
      </c>
      <c r="V11" s="28"/>
      <c r="W11" s="83">
        <v>-40</v>
      </c>
      <c r="X11" s="28">
        <v>-13</v>
      </c>
      <c r="Y11" s="28">
        <v>-54</v>
      </c>
      <c r="Z11" s="83">
        <v>-53</v>
      </c>
      <c r="AA11" s="83"/>
      <c r="AB11" s="83">
        <v>-35</v>
      </c>
      <c r="AC11" s="83">
        <v>-23</v>
      </c>
      <c r="AD11" s="83">
        <v>-22</v>
      </c>
      <c r="AE11" s="83">
        <v>-192</v>
      </c>
      <c r="AF11" s="83"/>
      <c r="AG11" s="83">
        <v>-19</v>
      </c>
      <c r="AH11" s="83"/>
      <c r="AI11" s="83"/>
      <c r="AJ11" s="83"/>
      <c r="AK11" s="83"/>
      <c r="AL11" s="83">
        <v>-228.19300000000001</v>
      </c>
      <c r="AM11" s="83">
        <v>-125</v>
      </c>
      <c r="AN11" s="83">
        <v>-149</v>
      </c>
      <c r="AO11" s="83">
        <v>-309</v>
      </c>
      <c r="AP11" s="117">
        <v>-160</v>
      </c>
      <c r="AQ11" s="117">
        <f>[1]RachunekWynikówKalkulacyjny!$F$22</f>
        <v>-272</v>
      </c>
      <c r="AR11" s="106"/>
      <c r="AS11" s="106"/>
      <c r="AT11" s="106"/>
      <c r="AU11" s="106"/>
      <c r="AV11" s="106"/>
      <c r="AW11" s="106"/>
      <c r="AX11" s="106"/>
    </row>
    <row r="12" spans="1:52">
      <c r="A12" s="23" t="s">
        <v>67</v>
      </c>
      <c r="B12" s="6"/>
      <c r="C12" s="28">
        <v>29.373999999999999</v>
      </c>
      <c r="D12" s="28">
        <v>73.775999999999996</v>
      </c>
      <c r="E12" s="28">
        <v>26.460999999999999</v>
      </c>
      <c r="F12" s="28">
        <v>21.395</v>
      </c>
      <c r="G12" s="28"/>
      <c r="H12" s="28">
        <v>37.551000000000002</v>
      </c>
      <c r="I12" s="28">
        <v>22.675999999999998</v>
      </c>
      <c r="J12" s="28">
        <v>23.94</v>
      </c>
      <c r="K12" s="28">
        <v>31</v>
      </c>
      <c r="L12" s="28"/>
      <c r="M12" s="28">
        <v>23.152000000000001</v>
      </c>
      <c r="N12" s="28">
        <v>11.372</v>
      </c>
      <c r="O12" s="28">
        <v>13.493</v>
      </c>
      <c r="P12" s="28">
        <v>11</v>
      </c>
      <c r="Q12" s="28"/>
      <c r="R12" s="28">
        <v>11</v>
      </c>
      <c r="S12" s="28">
        <v>31</v>
      </c>
      <c r="T12" s="28">
        <v>5</v>
      </c>
      <c r="U12" s="28">
        <v>7</v>
      </c>
      <c r="V12" s="28"/>
      <c r="W12" s="83">
        <v>80</v>
      </c>
      <c r="X12" s="28">
        <v>-4</v>
      </c>
      <c r="Y12" s="28">
        <v>-3</v>
      </c>
      <c r="Z12" s="83">
        <v>15</v>
      </c>
      <c r="AA12" s="83"/>
      <c r="AB12" s="83">
        <v>18</v>
      </c>
      <c r="AC12" s="83">
        <v>17</v>
      </c>
      <c r="AD12" s="83">
        <v>17</v>
      </c>
      <c r="AE12" s="83">
        <v>17</v>
      </c>
      <c r="AF12" s="83"/>
      <c r="AG12" s="83">
        <v>10</v>
      </c>
      <c r="AH12" s="83"/>
      <c r="AI12" s="83"/>
      <c r="AJ12" s="83"/>
      <c r="AK12" s="83"/>
      <c r="AL12" s="83">
        <v>151.006</v>
      </c>
      <c r="AM12" s="83">
        <v>115</v>
      </c>
      <c r="AN12" s="83">
        <v>59</v>
      </c>
      <c r="AO12" s="83">
        <v>54</v>
      </c>
      <c r="AP12" s="117">
        <v>88</v>
      </c>
      <c r="AQ12" s="117">
        <f>[1]RachunekWynikówKalkulacyjny!$F$23</f>
        <v>69</v>
      </c>
      <c r="AR12" s="106"/>
      <c r="AS12" s="106"/>
      <c r="AT12" s="106"/>
      <c r="AU12" s="106"/>
      <c r="AV12" s="106"/>
      <c r="AW12" s="106"/>
      <c r="AX12" s="106"/>
    </row>
    <row r="13" spans="1:52">
      <c r="A13" s="23" t="s">
        <v>68</v>
      </c>
      <c r="B13" s="6"/>
      <c r="C13" s="28">
        <v>-68.254999999999995</v>
      </c>
      <c r="D13" s="28">
        <v>-83.176000000000002</v>
      </c>
      <c r="E13" s="28">
        <v>-95.322000000000003</v>
      </c>
      <c r="F13" s="28">
        <v>-76.138999999999996</v>
      </c>
      <c r="G13" s="28"/>
      <c r="H13" s="28">
        <v>-78.826999999999998</v>
      </c>
      <c r="I13" s="28">
        <v>-81.186999999999998</v>
      </c>
      <c r="J13" s="28">
        <v>-76.144000000000005</v>
      </c>
      <c r="K13" s="28">
        <v>-77</v>
      </c>
      <c r="L13" s="28"/>
      <c r="M13" s="28">
        <v>-71.686000000000007</v>
      </c>
      <c r="N13" s="28">
        <v>-70.534000000000006</v>
      </c>
      <c r="O13" s="28">
        <v>-72.649000000000001</v>
      </c>
      <c r="P13" s="28">
        <v>-72</v>
      </c>
      <c r="Q13" s="28"/>
      <c r="R13" s="28">
        <v>-73</v>
      </c>
      <c r="S13" s="28">
        <v>-93</v>
      </c>
      <c r="T13" s="28">
        <v>-56</v>
      </c>
      <c r="U13" s="28">
        <v>-62</v>
      </c>
      <c r="V13" s="28"/>
      <c r="W13" s="83">
        <v>-64</v>
      </c>
      <c r="X13" s="28">
        <v>-76</v>
      </c>
      <c r="Y13" s="28">
        <v>-82</v>
      </c>
      <c r="Z13" s="83">
        <v>-98</v>
      </c>
      <c r="AA13" s="83"/>
      <c r="AB13" s="83">
        <v>-94</v>
      </c>
      <c r="AC13" s="83">
        <v>-103</v>
      </c>
      <c r="AD13" s="83">
        <v>-82</v>
      </c>
      <c r="AE13" s="83">
        <v>-103</v>
      </c>
      <c r="AF13" s="83"/>
      <c r="AG13" s="83">
        <v>-89</v>
      </c>
      <c r="AH13" s="83"/>
      <c r="AI13" s="83"/>
      <c r="AJ13" s="83"/>
      <c r="AK13" s="83"/>
      <c r="AL13" s="83">
        <v>-322.892</v>
      </c>
      <c r="AM13" s="83">
        <v>-313</v>
      </c>
      <c r="AN13" s="83">
        <v>-287</v>
      </c>
      <c r="AO13" s="83">
        <v>-284</v>
      </c>
      <c r="AP13" s="117">
        <v>-320</v>
      </c>
      <c r="AQ13" s="117">
        <f>[1]RachunekWynikówKalkulacyjny!$F$24</f>
        <v>-382</v>
      </c>
      <c r="AR13" s="106"/>
      <c r="AS13" s="106"/>
      <c r="AT13" s="106"/>
      <c r="AU13" s="106"/>
      <c r="AV13" s="106"/>
      <c r="AW13" s="106"/>
      <c r="AX13" s="106"/>
    </row>
    <row r="14" spans="1:52" ht="28.5" customHeight="1">
      <c r="A14" s="86" t="s">
        <v>111</v>
      </c>
      <c r="B14" s="6"/>
      <c r="C14" s="28">
        <v>-0.50900000000000001</v>
      </c>
      <c r="D14" s="28">
        <v>0.112</v>
      </c>
      <c r="E14" s="28">
        <v>-0.11600000000000001</v>
      </c>
      <c r="F14" s="28">
        <v>-6.9000000000000006E-2</v>
      </c>
      <c r="G14" s="28"/>
      <c r="H14" s="28">
        <v>-0.157</v>
      </c>
      <c r="I14" s="28">
        <v>0</v>
      </c>
      <c r="J14" s="28">
        <v>0</v>
      </c>
      <c r="K14" s="28">
        <v>0</v>
      </c>
      <c r="L14" s="28"/>
      <c r="M14" s="28">
        <v>0</v>
      </c>
      <c r="N14" s="28">
        <v>0</v>
      </c>
      <c r="O14" s="28">
        <v>0</v>
      </c>
      <c r="P14" s="28">
        <v>0</v>
      </c>
      <c r="Q14" s="28"/>
      <c r="R14" s="28">
        <v>0</v>
      </c>
      <c r="S14" s="28">
        <v>-41</v>
      </c>
      <c r="T14" s="28">
        <v>-19</v>
      </c>
      <c r="U14" s="28">
        <v>8</v>
      </c>
      <c r="V14" s="28"/>
      <c r="W14" s="83">
        <v>10</v>
      </c>
      <c r="X14" s="28">
        <v>-2</v>
      </c>
      <c r="Y14" s="28">
        <v>9</v>
      </c>
      <c r="Z14" s="83">
        <v>7</v>
      </c>
      <c r="AA14" s="83"/>
      <c r="AB14" s="83">
        <v>30</v>
      </c>
      <c r="AC14" s="83">
        <v>21</v>
      </c>
      <c r="AD14" s="83">
        <v>27</v>
      </c>
      <c r="AE14" s="83">
        <v>12</v>
      </c>
      <c r="AF14" s="83"/>
      <c r="AG14" s="83">
        <v>9</v>
      </c>
      <c r="AH14" s="83"/>
      <c r="AI14" s="83"/>
      <c r="AJ14" s="83"/>
      <c r="AK14" s="83"/>
      <c r="AL14" s="83">
        <v>-0.58199999999999996</v>
      </c>
      <c r="AM14" s="83">
        <v>0</v>
      </c>
      <c r="AN14" s="83">
        <v>0</v>
      </c>
      <c r="AO14" s="83">
        <v>-52</v>
      </c>
      <c r="AP14" s="117">
        <v>24</v>
      </c>
      <c r="AQ14" s="117">
        <f>[1]RachunekWynikówKalkulacyjny!$F$25</f>
        <v>90</v>
      </c>
      <c r="AR14" s="106"/>
      <c r="AS14" s="106"/>
      <c r="AT14" s="106"/>
      <c r="AU14" s="106"/>
      <c r="AV14" s="106"/>
      <c r="AW14" s="106"/>
      <c r="AX14" s="106"/>
    </row>
    <row r="15" spans="1:52">
      <c r="A15" s="24" t="s">
        <v>112</v>
      </c>
      <c r="B15" s="4"/>
      <c r="C15" s="91">
        <v>235.48450538806745</v>
      </c>
      <c r="D15" s="91">
        <v>453.26400000000001</v>
      </c>
      <c r="E15" s="91">
        <v>105.89700000000001</v>
      </c>
      <c r="F15" s="91">
        <v>227.72</v>
      </c>
      <c r="G15" s="91"/>
      <c r="H15" s="91">
        <v>393.685</v>
      </c>
      <c r="I15" s="91">
        <v>364.04500000000002</v>
      </c>
      <c r="J15" s="91">
        <v>281.93900000000002</v>
      </c>
      <c r="K15" s="91">
        <v>209</v>
      </c>
      <c r="L15" s="91"/>
      <c r="M15" s="91">
        <v>418.34199999999998</v>
      </c>
      <c r="N15" s="91">
        <v>238.792</v>
      </c>
      <c r="O15" s="91">
        <v>212.81100000000001</v>
      </c>
      <c r="P15" s="91">
        <v>182</v>
      </c>
      <c r="Q15" s="91"/>
      <c r="R15" s="91">
        <v>44</v>
      </c>
      <c r="S15" s="91">
        <v>-138</v>
      </c>
      <c r="T15" s="91">
        <v>243</v>
      </c>
      <c r="U15" s="91">
        <v>56</v>
      </c>
      <c r="V15" s="91"/>
      <c r="W15" s="89">
        <v>381</v>
      </c>
      <c r="X15" s="91">
        <v>218</v>
      </c>
      <c r="Y15" s="91">
        <v>95</v>
      </c>
      <c r="Z15" s="89">
        <v>308</v>
      </c>
      <c r="AA15" s="89"/>
      <c r="AB15" s="89">
        <v>342</v>
      </c>
      <c r="AC15" s="89">
        <v>350</v>
      </c>
      <c r="AD15" s="89">
        <v>147</v>
      </c>
      <c r="AE15" s="89">
        <v>114</v>
      </c>
      <c r="AF15" s="89"/>
      <c r="AG15" s="89">
        <v>221</v>
      </c>
      <c r="AH15" s="89"/>
      <c r="AI15" s="89"/>
      <c r="AJ15" s="89"/>
      <c r="AK15" s="89"/>
      <c r="AL15" s="89">
        <v>1022.366</v>
      </c>
      <c r="AM15" s="89">
        <v>1248</v>
      </c>
      <c r="AN15" s="89">
        <v>1052</v>
      </c>
      <c r="AO15" s="89">
        <v>205</v>
      </c>
      <c r="AP15" s="143">
        <v>1002</v>
      </c>
      <c r="AQ15" s="143">
        <f>[1]RachunekWynikówKalkulacyjny!$F$27</f>
        <v>953</v>
      </c>
      <c r="AR15" s="106"/>
      <c r="AS15" s="106"/>
      <c r="AT15" s="106"/>
      <c r="AU15" s="106"/>
      <c r="AV15" s="106"/>
      <c r="AW15" s="106"/>
      <c r="AX15" s="106"/>
    </row>
    <row r="16" spans="1:52">
      <c r="A16" s="23" t="s">
        <v>69</v>
      </c>
      <c r="B16" s="6"/>
      <c r="C16" s="28">
        <v>-59.228816023732847</v>
      </c>
      <c r="D16" s="28">
        <v>-105.11208999999999</v>
      </c>
      <c r="E16" s="28">
        <v>-43.750999999999998</v>
      </c>
      <c r="F16" s="28">
        <v>-65.656000000000006</v>
      </c>
      <c r="G16" s="28"/>
      <c r="H16" s="28">
        <v>-78.308000000000007</v>
      </c>
      <c r="I16" s="28">
        <v>-69.798000000000002</v>
      </c>
      <c r="J16" s="28">
        <v>-64.352999999999994</v>
      </c>
      <c r="K16" s="28">
        <v>-27</v>
      </c>
      <c r="L16" s="28"/>
      <c r="M16" s="28">
        <v>-63.42</v>
      </c>
      <c r="N16" s="28">
        <v>-59.073999999999998</v>
      </c>
      <c r="O16" s="28">
        <v>-44.494</v>
      </c>
      <c r="P16" s="28">
        <v>-45</v>
      </c>
      <c r="Q16" s="28"/>
      <c r="R16" s="28">
        <v>-33</v>
      </c>
      <c r="S16" s="28">
        <v>11</v>
      </c>
      <c r="T16" s="28">
        <v>-53</v>
      </c>
      <c r="U16" s="28">
        <v>17</v>
      </c>
      <c r="V16" s="28"/>
      <c r="W16" s="83">
        <v>-68</v>
      </c>
      <c r="X16" s="28">
        <v>-43</v>
      </c>
      <c r="Y16" s="28">
        <v>-24</v>
      </c>
      <c r="Z16" s="83">
        <v>-78</v>
      </c>
      <c r="AA16" s="83"/>
      <c r="AB16" s="83">
        <v>-65</v>
      </c>
      <c r="AC16" s="83">
        <v>-70</v>
      </c>
      <c r="AD16" s="83">
        <v>-24</v>
      </c>
      <c r="AE16" s="83">
        <v>-50</v>
      </c>
      <c r="AF16" s="83"/>
      <c r="AG16" s="83">
        <v>-35</v>
      </c>
      <c r="AH16" s="83"/>
      <c r="AI16" s="83"/>
      <c r="AJ16" s="83"/>
      <c r="AK16" s="83"/>
      <c r="AL16" s="83">
        <v>-273.74799999999999</v>
      </c>
      <c r="AM16" s="83">
        <v>-239</v>
      </c>
      <c r="AN16" s="83">
        <v>-212</v>
      </c>
      <c r="AO16" s="83">
        <v>-58</v>
      </c>
      <c r="AP16" s="117">
        <v>-213</v>
      </c>
      <c r="AQ16" s="117">
        <f>[1]RachunekWynikówKalkulacyjny!$F$29</f>
        <v>-209</v>
      </c>
      <c r="AR16" s="106"/>
      <c r="AS16" s="106"/>
      <c r="AT16" s="106"/>
      <c r="AU16" s="106"/>
      <c r="AV16" s="106"/>
      <c r="AW16" s="106"/>
      <c r="AX16" s="106"/>
    </row>
    <row r="17" spans="1:50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3"/>
      <c r="X17" s="28"/>
      <c r="Y17" s="28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148"/>
      <c r="AQ17" s="82"/>
      <c r="AR17" s="106"/>
      <c r="AS17" s="106"/>
      <c r="AT17" s="106"/>
      <c r="AU17" s="106"/>
      <c r="AV17" s="106"/>
      <c r="AW17" s="106"/>
      <c r="AX17" s="106"/>
    </row>
    <row r="18" spans="1:50">
      <c r="A18" s="24" t="s">
        <v>70</v>
      </c>
      <c r="B18" s="4"/>
      <c r="C18" s="91">
        <v>176.25568936433461</v>
      </c>
      <c r="D18" s="91">
        <v>348.15191000000004</v>
      </c>
      <c r="E18" s="91">
        <v>62.146000000000001</v>
      </c>
      <c r="F18" s="91">
        <v>162.06399999999999</v>
      </c>
      <c r="G18" s="91"/>
      <c r="H18" s="91">
        <v>315.37700000000001</v>
      </c>
      <c r="I18" s="91">
        <v>294.24700000000001</v>
      </c>
      <c r="J18" s="91">
        <v>217.58600000000001</v>
      </c>
      <c r="K18" s="91">
        <v>182</v>
      </c>
      <c r="L18" s="91"/>
      <c r="M18" s="91">
        <v>354.92200000000003</v>
      </c>
      <c r="N18" s="91">
        <v>179.71799999999999</v>
      </c>
      <c r="O18" s="91">
        <v>168.31700000000001</v>
      </c>
      <c r="P18" s="91">
        <v>137</v>
      </c>
      <c r="Q18" s="91"/>
      <c r="R18" s="91">
        <v>11</v>
      </c>
      <c r="S18" s="91">
        <v>-127</v>
      </c>
      <c r="T18" s="91">
        <v>190</v>
      </c>
      <c r="U18" s="91">
        <v>73</v>
      </c>
      <c r="V18" s="91"/>
      <c r="W18" s="89">
        <v>313</v>
      </c>
      <c r="X18" s="91">
        <v>175</v>
      </c>
      <c r="Y18" s="91">
        <v>71</v>
      </c>
      <c r="Z18" s="89">
        <v>230</v>
      </c>
      <c r="AA18" s="89"/>
      <c r="AB18" s="89">
        <v>277</v>
      </c>
      <c r="AC18" s="89">
        <v>280</v>
      </c>
      <c r="AD18" s="89">
        <v>123</v>
      </c>
      <c r="AE18" s="89">
        <v>64</v>
      </c>
      <c r="AF18" s="89"/>
      <c r="AG18" s="89">
        <v>186</v>
      </c>
      <c r="AH18" s="89"/>
      <c r="AI18" s="89"/>
      <c r="AJ18" s="89"/>
      <c r="AK18" s="89"/>
      <c r="AL18" s="89">
        <v>748.61800000000005</v>
      </c>
      <c r="AM18" s="89">
        <v>1009</v>
      </c>
      <c r="AN18" s="89">
        <v>840</v>
      </c>
      <c r="AO18" s="89">
        <v>147</v>
      </c>
      <c r="AP18" s="143">
        <v>789</v>
      </c>
      <c r="AQ18" s="143">
        <f>[1]RachunekWynikówKalkulacyjny!$F$38</f>
        <v>744</v>
      </c>
      <c r="AR18" s="106"/>
      <c r="AS18" s="106"/>
      <c r="AT18" s="106"/>
      <c r="AU18" s="106"/>
      <c r="AV18" s="106"/>
      <c r="AW18" s="106"/>
      <c r="AX18" s="106"/>
    </row>
    <row r="19" spans="1:50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83"/>
      <c r="X19" s="28"/>
      <c r="Y19" s="28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117"/>
      <c r="AQ19" s="82"/>
      <c r="AR19" s="106"/>
      <c r="AS19" s="106"/>
      <c r="AT19" s="106"/>
      <c r="AU19" s="106"/>
      <c r="AV19" s="106"/>
      <c r="AW19" s="106"/>
      <c r="AX19" s="106"/>
    </row>
    <row r="20" spans="1:50">
      <c r="A20" s="23" t="s">
        <v>71</v>
      </c>
      <c r="B20" s="6"/>
      <c r="C20" s="28">
        <v>-1.613</v>
      </c>
      <c r="D20" s="28">
        <v>-0.96299999999999997</v>
      </c>
      <c r="E20" s="28">
        <v>-3.2309999999999999</v>
      </c>
      <c r="F20" s="28">
        <v>0.16700000000000001</v>
      </c>
      <c r="G20" s="28"/>
      <c r="H20" s="28">
        <v>-0.95399999999999996</v>
      </c>
      <c r="I20" s="28">
        <v>-2.1930000000000001</v>
      </c>
      <c r="J20" s="28">
        <v>0.68100000000000005</v>
      </c>
      <c r="K20" s="28">
        <v>-1</v>
      </c>
      <c r="L20" s="28"/>
      <c r="M20" s="28">
        <v>0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>
        <v>0</v>
      </c>
      <c r="V20" s="28"/>
      <c r="W20" s="83">
        <v>0</v>
      </c>
      <c r="X20" s="28">
        <v>0</v>
      </c>
      <c r="Y20" s="28">
        <v>0</v>
      </c>
      <c r="Z20" s="83">
        <v>0</v>
      </c>
      <c r="AA20" s="83"/>
      <c r="AB20" s="117">
        <v>0</v>
      </c>
      <c r="AC20" s="83">
        <v>0</v>
      </c>
      <c r="AD20" s="83">
        <v>0</v>
      </c>
      <c r="AE20" s="83">
        <v>0</v>
      </c>
      <c r="AF20" s="83"/>
      <c r="AG20" s="117">
        <v>0</v>
      </c>
      <c r="AH20" s="117"/>
      <c r="AI20" s="117"/>
      <c r="AJ20" s="117"/>
      <c r="AK20" s="83"/>
      <c r="AL20" s="83">
        <v>-5.64</v>
      </c>
      <c r="AM20" s="83">
        <v>-3</v>
      </c>
      <c r="AN20" s="83">
        <v>0</v>
      </c>
      <c r="AO20" s="83">
        <v>0</v>
      </c>
      <c r="AP20" s="117">
        <v>0</v>
      </c>
      <c r="AQ20" s="117">
        <f>[1]RachunekWynikówKalkulacyjny!$F$35</f>
        <v>0</v>
      </c>
      <c r="AR20" s="106"/>
      <c r="AS20" s="106"/>
      <c r="AT20" s="106"/>
      <c r="AU20" s="106"/>
      <c r="AV20" s="106"/>
      <c r="AW20" s="106"/>
      <c r="AX20" s="106"/>
    </row>
    <row r="21" spans="1:50" s="4" customFormat="1">
      <c r="A21" s="24" t="s">
        <v>117</v>
      </c>
      <c r="C21" s="90">
        <v>174.64268936433461</v>
      </c>
      <c r="D21" s="90">
        <v>347.18891000000002</v>
      </c>
      <c r="E21" s="90">
        <v>58.914999999999999</v>
      </c>
      <c r="F21" s="90">
        <v>162.23099999999999</v>
      </c>
      <c r="G21" s="91"/>
      <c r="H21" s="90">
        <v>314.423</v>
      </c>
      <c r="I21" s="90">
        <v>292.05399999999997</v>
      </c>
      <c r="J21" s="90">
        <v>218.267</v>
      </c>
      <c r="K21" s="90">
        <v>181</v>
      </c>
      <c r="L21" s="91"/>
      <c r="M21" s="90">
        <v>354.92200000000003</v>
      </c>
      <c r="N21" s="90">
        <v>179.71799999999999</v>
      </c>
      <c r="O21" s="90">
        <v>168.31700000000001</v>
      </c>
      <c r="P21" s="90">
        <v>137</v>
      </c>
      <c r="Q21" s="91"/>
      <c r="R21" s="90">
        <v>11</v>
      </c>
      <c r="S21" s="90">
        <v>-127</v>
      </c>
      <c r="T21" s="90">
        <v>190</v>
      </c>
      <c r="U21" s="90">
        <v>73</v>
      </c>
      <c r="V21" s="91"/>
      <c r="W21" s="88">
        <v>313</v>
      </c>
      <c r="X21" s="90">
        <v>175</v>
      </c>
      <c r="Y21" s="90">
        <v>71</v>
      </c>
      <c r="Z21" s="88">
        <v>230</v>
      </c>
      <c r="AA21" s="89"/>
      <c r="AB21" s="88">
        <v>277</v>
      </c>
      <c r="AC21" s="88">
        <v>280</v>
      </c>
      <c r="AD21" s="88">
        <v>123</v>
      </c>
      <c r="AE21" s="88">
        <v>64</v>
      </c>
      <c r="AF21" s="89"/>
      <c r="AG21" s="88">
        <v>186</v>
      </c>
      <c r="AH21" s="88"/>
      <c r="AI21" s="88"/>
      <c r="AJ21" s="88"/>
      <c r="AK21" s="89"/>
      <c r="AL21" s="88">
        <v>742.97799999999995</v>
      </c>
      <c r="AM21" s="88">
        <v>1006</v>
      </c>
      <c r="AN21" s="88">
        <v>840</v>
      </c>
      <c r="AO21" s="88">
        <v>147</v>
      </c>
      <c r="AP21" s="147">
        <v>789</v>
      </c>
      <c r="AQ21" s="147">
        <f>[1]RachunekWynikówKalkulacyjny!$F$38</f>
        <v>744</v>
      </c>
      <c r="AR21" s="106"/>
      <c r="AS21" s="106"/>
      <c r="AT21" s="106"/>
      <c r="AU21" s="106"/>
      <c r="AV21" s="106"/>
      <c r="AW21" s="106"/>
      <c r="AX21" s="106"/>
    </row>
    <row r="22" spans="1:50">
      <c r="A22" s="9" t="s">
        <v>72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83"/>
      <c r="X22" s="28"/>
      <c r="Y22" s="28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2"/>
      <c r="AP22" s="148"/>
      <c r="AQ22" s="82"/>
      <c r="AR22" s="106"/>
      <c r="AS22" s="106"/>
      <c r="AT22" s="106"/>
      <c r="AU22" s="106"/>
      <c r="AV22" s="106"/>
      <c r="AW22" s="106"/>
      <c r="AX22" s="106"/>
    </row>
    <row r="23" spans="1:50">
      <c r="A23" s="23" t="s">
        <v>73</v>
      </c>
      <c r="B23" s="6"/>
      <c r="C23" s="28">
        <v>186.7885209793653</v>
      </c>
      <c r="D23" s="28">
        <v>348.95110967388138</v>
      </c>
      <c r="E23" s="28">
        <v>59.5</v>
      </c>
      <c r="F23" s="28">
        <v>168.56700000000001</v>
      </c>
      <c r="G23" s="28"/>
      <c r="H23" s="28">
        <v>311.87099999999998</v>
      </c>
      <c r="I23" s="28">
        <v>283.53199999999998</v>
      </c>
      <c r="J23" s="28">
        <v>213.01</v>
      </c>
      <c r="K23" s="28">
        <v>173</v>
      </c>
      <c r="L23" s="28"/>
      <c r="M23" s="28">
        <v>351.82799999999997</v>
      </c>
      <c r="N23" s="28">
        <v>177.953</v>
      </c>
      <c r="O23" s="28">
        <v>166.215</v>
      </c>
      <c r="P23" s="28">
        <v>136</v>
      </c>
      <c r="Q23" s="28"/>
      <c r="R23" s="28">
        <v>8</v>
      </c>
      <c r="S23" s="28">
        <v>-127</v>
      </c>
      <c r="T23" s="28">
        <v>190</v>
      </c>
      <c r="U23" s="28">
        <v>80</v>
      </c>
      <c r="V23" s="28"/>
      <c r="W23" s="83">
        <v>310</v>
      </c>
      <c r="X23" s="28">
        <v>174</v>
      </c>
      <c r="Y23" s="28">
        <v>68</v>
      </c>
      <c r="Z23" s="83">
        <v>221</v>
      </c>
      <c r="AA23" s="83"/>
      <c r="AB23" s="83">
        <v>275</v>
      </c>
      <c r="AC23" s="83">
        <v>281</v>
      </c>
      <c r="AD23" s="83">
        <v>122</v>
      </c>
      <c r="AE23" s="83">
        <v>61</v>
      </c>
      <c r="AF23" s="83"/>
      <c r="AG23" s="83">
        <v>186</v>
      </c>
      <c r="AH23" s="83"/>
      <c r="AI23" s="83"/>
      <c r="AJ23" s="83"/>
      <c r="AK23" s="83"/>
      <c r="AL23" s="83">
        <v>763.97199999999998</v>
      </c>
      <c r="AM23" s="83">
        <v>982</v>
      </c>
      <c r="AN23" s="83">
        <v>832</v>
      </c>
      <c r="AO23" s="83">
        <v>151</v>
      </c>
      <c r="AP23" s="117">
        <v>773</v>
      </c>
      <c r="AQ23" s="117">
        <f>[1]RachunekWynikówKalkulacyjny!$F$40</f>
        <v>739</v>
      </c>
      <c r="AR23" s="106"/>
      <c r="AS23" s="106"/>
      <c r="AT23" s="106"/>
      <c r="AU23" s="106"/>
      <c r="AV23" s="106"/>
      <c r="AW23" s="106"/>
      <c r="AX23" s="106"/>
    </row>
    <row r="24" spans="1:50">
      <c r="A24" s="23" t="s">
        <v>24</v>
      </c>
      <c r="B24" s="6"/>
      <c r="C24" s="28">
        <v>-12.145831615030698</v>
      </c>
      <c r="D24" s="28">
        <v>-1.7621996738813723</v>
      </c>
      <c r="E24" s="28">
        <v>-0.58499999999999996</v>
      </c>
      <c r="F24" s="28">
        <v>-6.3360000000000003</v>
      </c>
      <c r="G24" s="28"/>
      <c r="H24" s="28">
        <v>2.552</v>
      </c>
      <c r="I24" s="28">
        <v>8.5210000000000008</v>
      </c>
      <c r="J24" s="28">
        <v>5.2569999999999997</v>
      </c>
      <c r="K24" s="28">
        <v>8</v>
      </c>
      <c r="L24" s="28"/>
      <c r="M24" s="28">
        <v>3.0939999999999999</v>
      </c>
      <c r="N24" s="28">
        <v>1.7649999999999999</v>
      </c>
      <c r="O24" s="28">
        <v>2.1019999999999999</v>
      </c>
      <c r="P24" s="28">
        <v>1</v>
      </c>
      <c r="Q24" s="28"/>
      <c r="R24" s="28">
        <v>3</v>
      </c>
      <c r="S24" s="28">
        <v>0</v>
      </c>
      <c r="T24" s="28">
        <v>0</v>
      </c>
      <c r="U24" s="28">
        <v>-7</v>
      </c>
      <c r="V24" s="28"/>
      <c r="W24" s="83">
        <v>3</v>
      </c>
      <c r="X24" s="28">
        <v>1</v>
      </c>
      <c r="Y24" s="28">
        <v>3</v>
      </c>
      <c r="Z24" s="83">
        <v>9</v>
      </c>
      <c r="AA24" s="83"/>
      <c r="AB24" s="83">
        <v>2</v>
      </c>
      <c r="AC24" s="83">
        <v>-1</v>
      </c>
      <c r="AD24" s="83">
        <v>1</v>
      </c>
      <c r="AE24" s="83">
        <v>3</v>
      </c>
      <c r="AF24" s="83"/>
      <c r="AG24" s="83">
        <v>0</v>
      </c>
      <c r="AH24" s="83"/>
      <c r="AI24" s="83"/>
      <c r="AJ24" s="83"/>
      <c r="AK24" s="83"/>
      <c r="AL24" s="83">
        <v>-20.994</v>
      </c>
      <c r="AM24" s="83">
        <v>24</v>
      </c>
      <c r="AN24" s="83">
        <v>8</v>
      </c>
      <c r="AO24" s="83">
        <v>-4</v>
      </c>
      <c r="AP24" s="117">
        <v>16</v>
      </c>
      <c r="AQ24" s="117">
        <f>[1]RachunekWynikówKalkulacyjny!$F$41</f>
        <v>5</v>
      </c>
      <c r="AR24" s="106"/>
      <c r="AS24" s="106"/>
      <c r="AT24" s="106"/>
      <c r="AU24" s="106"/>
      <c r="AV24" s="106"/>
      <c r="AW24" s="106"/>
      <c r="AX24" s="106"/>
    </row>
    <row r="25" spans="1:50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3"/>
      <c r="X25" s="28"/>
      <c r="Y25" s="28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117"/>
      <c r="AQ25" s="82"/>
      <c r="AR25" s="106"/>
      <c r="AS25" s="106"/>
      <c r="AT25" s="106"/>
      <c r="AU25" s="106"/>
      <c r="AV25" s="106"/>
      <c r="AW25" s="106"/>
      <c r="AX25" s="106"/>
    </row>
    <row r="26" spans="1:50" s="82" customFormat="1">
      <c r="A26" s="81" t="s">
        <v>74</v>
      </c>
      <c r="C26" s="83">
        <v>274.87450538806763</v>
      </c>
      <c r="D26" s="83">
        <v>462.55200000000002</v>
      </c>
      <c r="E26" s="83">
        <v>174.874</v>
      </c>
      <c r="F26" s="83">
        <v>282.53300000000002</v>
      </c>
      <c r="G26" s="83"/>
      <c r="H26" s="83">
        <v>435.11799999999999</v>
      </c>
      <c r="I26" s="83">
        <v>422.55599999999998</v>
      </c>
      <c r="J26" s="83">
        <v>334.14299999999997</v>
      </c>
      <c r="K26" s="83">
        <v>255</v>
      </c>
      <c r="L26" s="83"/>
      <c r="M26" s="83">
        <v>466.87599999999998</v>
      </c>
      <c r="N26" s="83">
        <v>297.95400000000001</v>
      </c>
      <c r="O26" s="83">
        <v>271.96699999999998</v>
      </c>
      <c r="P26" s="83">
        <v>243</v>
      </c>
      <c r="Q26" s="83"/>
      <c r="R26" s="83">
        <v>106</v>
      </c>
      <c r="S26" s="83">
        <v>-35</v>
      </c>
      <c r="T26" s="83">
        <v>313</v>
      </c>
      <c r="U26" s="83">
        <v>103</v>
      </c>
      <c r="V26" s="83"/>
      <c r="W26" s="83">
        <v>355</v>
      </c>
      <c r="X26" s="83">
        <v>300</v>
      </c>
      <c r="Y26" s="83">
        <v>171</v>
      </c>
      <c r="Z26" s="83">
        <v>384</v>
      </c>
      <c r="AA26" s="83"/>
      <c r="AB26" s="83">
        <v>388</v>
      </c>
      <c r="AC26" s="83">
        <v>415</v>
      </c>
      <c r="AD26" s="83">
        <v>185</v>
      </c>
      <c r="AE26" s="83">
        <v>188</v>
      </c>
      <c r="AF26" s="83"/>
      <c r="AG26" s="83">
        <v>291</v>
      </c>
      <c r="AH26" s="83"/>
      <c r="AI26" s="83"/>
      <c r="AJ26" s="83"/>
      <c r="AK26" s="83"/>
      <c r="AL26" s="83">
        <v>1194.8340000000001</v>
      </c>
      <c r="AM26" s="83">
        <v>1446</v>
      </c>
      <c r="AN26" s="83">
        <v>1280</v>
      </c>
      <c r="AO26" s="83">
        <v>487</v>
      </c>
      <c r="AP26" s="117">
        <v>1210</v>
      </c>
      <c r="AQ26" s="117">
        <f>[1]Segmenty1!$H$11</f>
        <v>1176</v>
      </c>
      <c r="AR26" s="106"/>
      <c r="AS26" s="106"/>
      <c r="AT26" s="106"/>
      <c r="AU26" s="106"/>
      <c r="AV26" s="106"/>
      <c r="AW26" s="106"/>
      <c r="AX26" s="106"/>
    </row>
    <row r="27" spans="1:50" s="82" customFormat="1">
      <c r="A27" s="81" t="s">
        <v>114</v>
      </c>
      <c r="C27" s="83">
        <v>0</v>
      </c>
      <c r="D27" s="83">
        <v>0</v>
      </c>
      <c r="E27" s="83">
        <v>0</v>
      </c>
      <c r="F27" s="83">
        <v>0</v>
      </c>
      <c r="G27" s="83"/>
      <c r="H27" s="83">
        <v>0</v>
      </c>
      <c r="I27" s="83">
        <v>0</v>
      </c>
      <c r="J27" s="83">
        <v>0</v>
      </c>
      <c r="K27" s="83">
        <v>0</v>
      </c>
      <c r="L27" s="83"/>
      <c r="M27" s="83">
        <v>0</v>
      </c>
      <c r="N27" s="83">
        <v>0</v>
      </c>
      <c r="O27" s="83">
        <v>0</v>
      </c>
      <c r="P27" s="83" t="s">
        <v>116</v>
      </c>
      <c r="Q27" s="83"/>
      <c r="R27" s="83">
        <v>305</v>
      </c>
      <c r="S27" s="83">
        <v>247</v>
      </c>
      <c r="T27" s="83">
        <v>-110</v>
      </c>
      <c r="U27" s="83">
        <v>142</v>
      </c>
      <c r="V27" s="83"/>
      <c r="W27" s="83">
        <v>0</v>
      </c>
      <c r="X27" s="83">
        <v>0</v>
      </c>
      <c r="Y27" s="83">
        <v>86</v>
      </c>
      <c r="Z27" s="83">
        <v>-109</v>
      </c>
      <c r="AA27" s="83"/>
      <c r="AB27" s="83">
        <v>0</v>
      </c>
      <c r="AC27" s="83">
        <v>-119</v>
      </c>
      <c r="AD27" s="83">
        <v>0</v>
      </c>
      <c r="AE27" s="83">
        <v>-147</v>
      </c>
      <c r="AF27" s="83"/>
      <c r="AG27" s="83">
        <v>-1</v>
      </c>
      <c r="AH27" s="83"/>
      <c r="AI27" s="83"/>
      <c r="AJ27" s="83"/>
      <c r="AK27" s="83"/>
      <c r="AL27" s="83"/>
      <c r="AM27" s="83"/>
      <c r="AN27" s="83">
        <v>20</v>
      </c>
      <c r="AO27" s="83">
        <v>583</v>
      </c>
      <c r="AP27" s="117">
        <v>-23</v>
      </c>
      <c r="AQ27" s="117">
        <f>[1]Segmenty1!$H$10</f>
        <v>-266</v>
      </c>
      <c r="AR27" s="106"/>
      <c r="AS27" s="106"/>
      <c r="AT27" s="106"/>
      <c r="AU27" s="106"/>
      <c r="AV27" s="106"/>
      <c r="AW27" s="106"/>
      <c r="AX27" s="106"/>
    </row>
    <row r="28" spans="1:50" s="82" customFormat="1">
      <c r="A28" s="81" t="s">
        <v>41</v>
      </c>
      <c r="C28" s="83">
        <v>189.55</v>
      </c>
      <c r="D28" s="83">
        <v>187.54499999999999</v>
      </c>
      <c r="E28" s="83">
        <v>191.15100000000001</v>
      </c>
      <c r="F28" s="83">
        <v>202.38900000000001</v>
      </c>
      <c r="G28" s="83"/>
      <c r="H28" s="83">
        <v>208.07400000000001</v>
      </c>
      <c r="I28" s="83">
        <v>215.56100000000001</v>
      </c>
      <c r="J28" s="83">
        <v>217.03</v>
      </c>
      <c r="K28" s="83">
        <v>220.33500000000004</v>
      </c>
      <c r="L28" s="83"/>
      <c r="M28" s="83">
        <v>224.45099999999999</v>
      </c>
      <c r="N28" s="83">
        <v>226.339</v>
      </c>
      <c r="O28" s="83">
        <v>227.40199999999999</v>
      </c>
      <c r="P28" s="83">
        <v>238</v>
      </c>
      <c r="Q28" s="83"/>
      <c r="R28" s="83">
        <v>234</v>
      </c>
      <c r="S28" s="83">
        <v>233</v>
      </c>
      <c r="T28" s="83">
        <v>237</v>
      </c>
      <c r="U28" s="83">
        <v>253</v>
      </c>
      <c r="V28" s="83"/>
      <c r="W28" s="83">
        <v>246</v>
      </c>
      <c r="X28" s="83">
        <v>242</v>
      </c>
      <c r="Y28" s="83">
        <v>243</v>
      </c>
      <c r="Z28" s="83">
        <v>242</v>
      </c>
      <c r="AA28" s="83"/>
      <c r="AB28" s="83">
        <v>238</v>
      </c>
      <c r="AC28" s="83">
        <v>239</v>
      </c>
      <c r="AD28" s="83">
        <v>241</v>
      </c>
      <c r="AE28" s="83">
        <v>249</v>
      </c>
      <c r="AF28" s="83"/>
      <c r="AG28" s="83">
        <v>264</v>
      </c>
      <c r="AH28" s="83"/>
      <c r="AI28" s="83"/>
      <c r="AJ28" s="83"/>
      <c r="AK28" s="83"/>
      <c r="AL28" s="83">
        <v>770.63499999999999</v>
      </c>
      <c r="AM28" s="83">
        <v>861</v>
      </c>
      <c r="AN28" s="83">
        <v>916</v>
      </c>
      <c r="AO28" s="83">
        <v>957</v>
      </c>
      <c r="AP28" s="117">
        <v>973</v>
      </c>
      <c r="AQ28" s="117">
        <f>[1]Segmenty1!$H$9</f>
        <v>967</v>
      </c>
      <c r="AR28" s="106"/>
      <c r="AS28" s="106"/>
      <c r="AT28" s="106"/>
      <c r="AU28" s="106"/>
      <c r="AV28" s="106"/>
      <c r="AW28" s="106"/>
      <c r="AX28" s="106"/>
    </row>
    <row r="29" spans="1:50" s="82" customFormat="1">
      <c r="A29" s="84" t="s">
        <v>75</v>
      </c>
      <c r="B29" s="85"/>
      <c r="C29" s="88">
        <v>464.42450538806764</v>
      </c>
      <c r="D29" s="88">
        <v>650.09699999999998</v>
      </c>
      <c r="E29" s="88">
        <v>366.02499999999998</v>
      </c>
      <c r="F29" s="88">
        <v>484.92200000000003</v>
      </c>
      <c r="G29" s="89"/>
      <c r="H29" s="88">
        <v>643.19200000000001</v>
      </c>
      <c r="I29" s="88">
        <v>638.11699999999996</v>
      </c>
      <c r="J29" s="88">
        <v>551.173</v>
      </c>
      <c r="K29" s="88">
        <v>475.33500000000004</v>
      </c>
      <c r="L29" s="89"/>
      <c r="M29" s="88">
        <v>691.327</v>
      </c>
      <c r="N29" s="88">
        <v>524.29300000000001</v>
      </c>
      <c r="O29" s="88">
        <v>499.36900000000003</v>
      </c>
      <c r="P29" s="88">
        <v>481</v>
      </c>
      <c r="Q29" s="89"/>
      <c r="R29" s="88">
        <v>645</v>
      </c>
      <c r="S29" s="88">
        <v>445</v>
      </c>
      <c r="T29" s="88">
        <v>439</v>
      </c>
      <c r="U29" s="88">
        <v>498</v>
      </c>
      <c r="V29" s="89"/>
      <c r="W29" s="88">
        <v>601</v>
      </c>
      <c r="X29" s="88">
        <v>542</v>
      </c>
      <c r="Y29" s="88">
        <v>500</v>
      </c>
      <c r="Z29" s="88">
        <v>517</v>
      </c>
      <c r="AA29" s="89"/>
      <c r="AB29" s="88">
        <v>626</v>
      </c>
      <c r="AC29" s="88">
        <v>535</v>
      </c>
      <c r="AD29" s="88">
        <v>426</v>
      </c>
      <c r="AE29" s="88">
        <v>290</v>
      </c>
      <c r="AF29" s="89"/>
      <c r="AG29" s="88">
        <v>554</v>
      </c>
      <c r="AH29" s="88"/>
      <c r="AI29" s="88"/>
      <c r="AJ29" s="88"/>
      <c r="AK29" s="89"/>
      <c r="AL29" s="88">
        <v>1965.4690000000001</v>
      </c>
      <c r="AM29" s="88">
        <v>2307</v>
      </c>
      <c r="AN29" s="88">
        <v>2216</v>
      </c>
      <c r="AO29" s="88">
        <v>2027</v>
      </c>
      <c r="AP29" s="147">
        <v>2160</v>
      </c>
      <c r="AQ29" s="147">
        <f>[1]Segmenty1!$H$8</f>
        <v>1877</v>
      </c>
      <c r="AR29" s="106"/>
      <c r="AS29" s="106"/>
      <c r="AT29" s="106"/>
      <c r="AU29" s="106"/>
      <c r="AV29" s="106"/>
      <c r="AW29" s="106"/>
      <c r="AX29" s="106"/>
    </row>
    <row r="30" spans="1:50" ht="12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9"/>
      <c r="S30" s="49"/>
      <c r="T30" s="49"/>
      <c r="U30" s="49"/>
      <c r="V30" s="29"/>
      <c r="W30" s="129"/>
      <c r="X30" s="49"/>
      <c r="Y30" s="49"/>
      <c r="Z30" s="4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R30" s="106"/>
    </row>
    <row r="31" spans="1:50" s="75" customFormat="1" ht="69" hidden="1" customHeight="1" outlineLevel="1">
      <c r="A31" s="74" t="s">
        <v>158</v>
      </c>
      <c r="C31" s="78">
        <v>124</v>
      </c>
      <c r="D31" s="78">
        <v>0</v>
      </c>
      <c r="E31" s="78">
        <v>0</v>
      </c>
      <c r="F31" s="78">
        <v>26</v>
      </c>
      <c r="G31" s="78"/>
      <c r="H31" s="78">
        <v>6</v>
      </c>
      <c r="I31" s="78">
        <v>6</v>
      </c>
      <c r="J31" s="78">
        <v>-1</v>
      </c>
      <c r="K31" s="78">
        <v>39</v>
      </c>
      <c r="L31" s="78"/>
      <c r="M31" s="78">
        <v>0</v>
      </c>
      <c r="N31" s="78">
        <v>11</v>
      </c>
      <c r="O31" s="78">
        <v>0</v>
      </c>
      <c r="P31" s="78">
        <v>9</v>
      </c>
      <c r="Q31" s="76"/>
      <c r="R31" s="76"/>
      <c r="S31" s="77"/>
      <c r="T31" s="77"/>
      <c r="U31" s="77"/>
      <c r="V31" s="76"/>
      <c r="W31" s="130"/>
      <c r="X31" s="77"/>
      <c r="Y31" s="77"/>
      <c r="Z31" s="77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>
        <v>150</v>
      </c>
      <c r="AM31" s="76">
        <v>50</v>
      </c>
      <c r="AN31" s="78"/>
    </row>
    <row r="32" spans="1:50" s="82" customFormat="1" hidden="1" outlineLevel="1">
      <c r="A32" s="84" t="s">
        <v>118</v>
      </c>
      <c r="B32" s="85"/>
      <c r="C32" s="88">
        <v>588.4245053880677</v>
      </c>
      <c r="D32" s="88">
        <v>650.09699999999998</v>
      </c>
      <c r="E32" s="88">
        <v>366.02499999999998</v>
      </c>
      <c r="F32" s="88">
        <v>510.92200000000003</v>
      </c>
      <c r="G32" s="89"/>
      <c r="H32" s="88">
        <v>649.19200000000001</v>
      </c>
      <c r="I32" s="88">
        <v>644.11699999999996</v>
      </c>
      <c r="J32" s="88">
        <v>550.173</v>
      </c>
      <c r="K32" s="88">
        <v>514.33500000000004</v>
      </c>
      <c r="L32" s="89"/>
      <c r="M32" s="88">
        <v>691.327</v>
      </c>
      <c r="N32" s="88">
        <v>535.29300000000001</v>
      </c>
      <c r="O32" s="88">
        <v>499.36900000000003</v>
      </c>
      <c r="P32" s="88">
        <v>490</v>
      </c>
      <c r="Q32" s="89"/>
      <c r="R32" s="88">
        <v>645</v>
      </c>
      <c r="S32" s="88">
        <v>445</v>
      </c>
      <c r="T32" s="88">
        <v>439</v>
      </c>
      <c r="U32" s="88">
        <v>498</v>
      </c>
      <c r="V32" s="76"/>
      <c r="W32" s="88">
        <v>601</v>
      </c>
      <c r="X32" s="88">
        <v>542</v>
      </c>
      <c r="Y32" s="116"/>
      <c r="Z32" s="116"/>
      <c r="AA32" s="89"/>
      <c r="AB32" s="88"/>
      <c r="AC32" s="88"/>
      <c r="AD32" s="88"/>
      <c r="AE32" s="88"/>
      <c r="AF32" s="89"/>
      <c r="AG32" s="88"/>
      <c r="AH32" s="88"/>
      <c r="AI32" s="88"/>
      <c r="AJ32" s="88"/>
      <c r="AK32" s="89"/>
      <c r="AL32" s="88">
        <v>2115.4690000000001</v>
      </c>
      <c r="AM32" s="88">
        <v>2357</v>
      </c>
      <c r="AN32" s="88">
        <v>2216</v>
      </c>
      <c r="AO32" s="88">
        <v>2027</v>
      </c>
    </row>
    <row r="33" spans="1:40" collapsed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V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V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158.25" hidden="1" customHeight="1" outlineLevel="1" thickBot="1">
      <c r="A35" s="156" t="s">
        <v>119</v>
      </c>
      <c r="B35" s="157"/>
      <c r="C35" s="157"/>
      <c r="D35" s="157"/>
      <c r="E35" s="157"/>
      <c r="F35" s="15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collapsed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ht="1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3:40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3:40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3:40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3:40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3:40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3:40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3:40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3:40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3:40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3:40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3:40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</sheetData>
  <mergeCells count="6">
    <mergeCell ref="AB1:AE1"/>
    <mergeCell ref="A35:F35"/>
    <mergeCell ref="H1:P1"/>
    <mergeCell ref="C1:F1"/>
    <mergeCell ref="R1:U1"/>
    <mergeCell ref="W1:Z1"/>
  </mergeCell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W65"/>
  <sheetViews>
    <sheetView showGridLines="0" zoomScale="70" zoomScaleNormal="70" workbookViewId="0">
      <pane ySplit="1" topLeftCell="A2" activePane="bottomLeft" state="frozen"/>
      <selection pane="bottomLeft" activeCell="AJ17" sqref="AJ17"/>
    </sheetView>
  </sheetViews>
  <sheetFormatPr defaultRowHeight="15" outlineLevelRow="1"/>
  <cols>
    <col min="1" max="1" width="58" style="47" customWidth="1"/>
    <col min="2" max="2" width="4.7109375" style="7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9" hidden="1" customWidth="1"/>
    <col min="24" max="24" width="10.5703125" style="9" hidden="1" customWidth="1"/>
    <col min="25" max="26" width="10.5703125" style="7" hidden="1" customWidth="1"/>
    <col min="27" max="30" width="10.5703125" style="7" customWidth="1"/>
    <col min="31" max="31" width="10.85546875" style="7" customWidth="1"/>
    <col min="32" max="32" width="5.7109375" style="7" customWidth="1"/>
    <col min="33" max="33" width="15.28515625" style="7" customWidth="1"/>
    <col min="34" max="34" width="11.42578125" style="7" customWidth="1"/>
    <col min="35" max="35" width="11.28515625" style="7" customWidth="1"/>
    <col min="36" max="36" width="12.140625" style="7" customWidth="1"/>
    <col min="37" max="37" width="5.7109375" style="7" customWidth="1"/>
    <col min="38" max="39" width="12.42578125" style="7" customWidth="1"/>
    <col min="40" max="40" width="10.85546875" style="7" customWidth="1"/>
    <col min="41" max="41" width="11" customWidth="1"/>
    <col min="42" max="42" width="11.85546875" style="112" customWidth="1"/>
    <col min="43" max="43" width="13.28515625" style="40" customWidth="1"/>
    <col min="44" max="44" width="14.85546875" customWidth="1"/>
    <col min="45" max="46" width="7.7109375" customWidth="1"/>
    <col min="47" max="47" width="5.7109375" customWidth="1"/>
    <col min="48" max="51" width="7.7109375" customWidth="1"/>
    <col min="52" max="52" width="5.7109375" customWidth="1"/>
    <col min="53" max="60" width="7.7109375" customWidth="1"/>
    <col min="61" max="61" width="5.7109375" customWidth="1"/>
    <col min="62" max="65" width="7.7109375" customWidth="1"/>
    <col min="66" max="66" width="5.7109375" customWidth="1"/>
    <col min="67" max="70" width="7.7109375" customWidth="1"/>
    <col min="71" max="71" width="5.7109375" customWidth="1"/>
    <col min="72" max="74" width="7.7109375" customWidth="1"/>
  </cols>
  <sheetData>
    <row r="1" spans="1:75">
      <c r="C1" s="33" t="s">
        <v>76</v>
      </c>
      <c r="D1" s="33" t="s">
        <v>77</v>
      </c>
      <c r="E1" s="33" t="s">
        <v>78</v>
      </c>
      <c r="F1" s="33" t="s">
        <v>79</v>
      </c>
      <c r="G1" s="28"/>
      <c r="H1" s="33" t="s">
        <v>80</v>
      </c>
      <c r="I1" s="33" t="s">
        <v>81</v>
      </c>
      <c r="J1" s="33" t="s">
        <v>82</v>
      </c>
      <c r="K1" s="33" t="s">
        <v>83</v>
      </c>
      <c r="L1" s="28"/>
      <c r="M1" s="33" t="s">
        <v>84</v>
      </c>
      <c r="N1" s="33" t="s">
        <v>85</v>
      </c>
      <c r="O1" s="33" t="s">
        <v>86</v>
      </c>
      <c r="P1" s="33" t="s">
        <v>87</v>
      </c>
      <c r="Q1" s="28"/>
      <c r="R1" s="48" t="s">
        <v>103</v>
      </c>
      <c r="S1" s="48" t="s">
        <v>104</v>
      </c>
      <c r="T1" s="48" t="s">
        <v>105</v>
      </c>
      <c r="U1" s="48" t="s">
        <v>109</v>
      </c>
      <c r="V1" s="28"/>
      <c r="W1" s="48" t="s">
        <v>121</v>
      </c>
      <c r="X1" s="48" t="s">
        <v>122</v>
      </c>
      <c r="Y1" s="48" t="s">
        <v>123</v>
      </c>
      <c r="Z1" s="48" t="s">
        <v>124</v>
      </c>
      <c r="AA1" s="28"/>
      <c r="AB1" s="48" t="s">
        <v>140</v>
      </c>
      <c r="AC1" s="48" t="s">
        <v>141</v>
      </c>
      <c r="AD1" s="48" t="s">
        <v>142</v>
      </c>
      <c r="AE1" s="48" t="s">
        <v>143</v>
      </c>
      <c r="AF1" s="28"/>
      <c r="AG1" s="48" t="s">
        <v>159</v>
      </c>
      <c r="AH1" s="48" t="s">
        <v>160</v>
      </c>
      <c r="AI1" s="48" t="s">
        <v>161</v>
      </c>
      <c r="AJ1" s="48" t="s">
        <v>162</v>
      </c>
      <c r="AK1" s="28"/>
      <c r="AL1" s="48" t="s">
        <v>88</v>
      </c>
      <c r="AM1" s="48" t="s">
        <v>89</v>
      </c>
      <c r="AN1" s="48" t="s">
        <v>90</v>
      </c>
      <c r="AO1" s="48" t="s">
        <v>110</v>
      </c>
      <c r="AP1" s="48" t="s">
        <v>136</v>
      </c>
      <c r="AQ1" s="48" t="s">
        <v>155</v>
      </c>
    </row>
    <row r="2" spans="1:75" ht="7.5" customHeight="1">
      <c r="C2" s="94"/>
      <c r="D2" s="94"/>
      <c r="E2" s="94"/>
      <c r="F2" s="94"/>
      <c r="G2" s="13"/>
      <c r="H2" s="94"/>
      <c r="I2" s="94"/>
      <c r="J2" s="94"/>
      <c r="K2" s="94"/>
      <c r="L2" s="14"/>
      <c r="M2" s="94"/>
      <c r="N2" s="94"/>
      <c r="O2" s="94"/>
      <c r="P2" s="94"/>
      <c r="Q2" s="14"/>
      <c r="R2" s="95"/>
      <c r="S2" s="95"/>
      <c r="T2" s="95"/>
      <c r="U2" s="9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94"/>
      <c r="AM2" s="94"/>
      <c r="AN2" s="94"/>
      <c r="AO2" s="94"/>
    </row>
    <row r="3" spans="1:75" s="16" customFormat="1" ht="27" customHeight="1">
      <c r="A3" s="109" t="s">
        <v>91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8"/>
      <c r="AB3" s="118"/>
      <c r="AC3" s="118"/>
      <c r="AD3" s="118"/>
      <c r="AE3" s="109"/>
      <c r="AF3" s="118"/>
      <c r="AG3" s="146"/>
      <c r="AH3" s="146"/>
      <c r="AI3" s="146"/>
      <c r="AJ3" s="146"/>
      <c r="AK3" s="146"/>
      <c r="AL3" s="109"/>
      <c r="AM3" s="109"/>
      <c r="AN3" s="109"/>
      <c r="AO3" s="109"/>
      <c r="AP3" s="109"/>
      <c r="AQ3" s="41"/>
      <c r="BD3" s="13"/>
      <c r="BW3" s="15"/>
    </row>
    <row r="4" spans="1:75" s="19" customFormat="1" ht="12.75">
      <c r="A4" s="21" t="s">
        <v>94</v>
      </c>
      <c r="B4" s="12"/>
      <c r="C4" s="35"/>
      <c r="D4" s="35"/>
      <c r="E4" s="35"/>
      <c r="F4" s="3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13"/>
      <c r="AQ4" s="42"/>
      <c r="BD4" s="17"/>
      <c r="BW4" s="18"/>
    </row>
    <row r="5" spans="1:75">
      <c r="A5" s="23" t="s">
        <v>95</v>
      </c>
      <c r="B5" s="6"/>
      <c r="C5" s="28">
        <v>932.15499999999997</v>
      </c>
      <c r="D5" s="28">
        <v>925.59699999999998</v>
      </c>
      <c r="E5" s="28">
        <v>903.64800000000002</v>
      </c>
      <c r="F5" s="28">
        <v>982.75099999999998</v>
      </c>
      <c r="G5" s="28"/>
      <c r="H5" s="28">
        <v>1002.548</v>
      </c>
      <c r="I5" s="28">
        <v>954.61</v>
      </c>
      <c r="J5" s="28">
        <v>932.64300000000003</v>
      </c>
      <c r="K5" s="28">
        <v>1044.1990000000001</v>
      </c>
      <c r="L5" s="28"/>
      <c r="M5" s="28">
        <v>1077.4359999999999</v>
      </c>
      <c r="N5" s="28">
        <v>1006.314</v>
      </c>
      <c r="O5" s="28">
        <v>1016.405</v>
      </c>
      <c r="P5" s="28">
        <v>1099</v>
      </c>
      <c r="Q5" s="28"/>
      <c r="R5" s="28">
        <v>1094</v>
      </c>
      <c r="S5" s="28">
        <v>976</v>
      </c>
      <c r="T5" s="28">
        <v>975</v>
      </c>
      <c r="U5" s="28">
        <v>1051</v>
      </c>
      <c r="V5" s="28"/>
      <c r="W5" s="83">
        <f>[2]Sklad2!$B$4</f>
        <v>1136</v>
      </c>
      <c r="X5" s="28">
        <v>1037</v>
      </c>
      <c r="Y5" s="28">
        <f>[3]Sklad2!$B$4-[4]Sklad2!$B$4</f>
        <v>1021</v>
      </c>
      <c r="Z5" s="140">
        <f>[1]Sklad2!B4-[3]Sklad2!$B4</f>
        <v>1083</v>
      </c>
      <c r="AA5" s="28"/>
      <c r="AB5" s="28">
        <v>1052</v>
      </c>
      <c r="AC5" s="28">
        <v>991</v>
      </c>
      <c r="AD5" s="28">
        <v>938</v>
      </c>
      <c r="AE5" s="140">
        <v>990</v>
      </c>
      <c r="AF5" s="28"/>
      <c r="AG5" s="28">
        <v>1061</v>
      </c>
      <c r="AH5" s="28"/>
      <c r="AI5" s="28"/>
      <c r="AJ5" s="28"/>
      <c r="AK5" s="28"/>
      <c r="AL5" s="28">
        <v>3744.1509999999998</v>
      </c>
      <c r="AM5" s="28">
        <v>3934</v>
      </c>
      <c r="AN5" s="28">
        <v>4199</v>
      </c>
      <c r="AO5" s="28">
        <v>4096</v>
      </c>
      <c r="AP5" s="135">
        <v>4253</v>
      </c>
      <c r="AQ5" s="135">
        <v>3971</v>
      </c>
      <c r="AR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</row>
    <row r="6" spans="1:75">
      <c r="A6" s="23" t="s">
        <v>145</v>
      </c>
      <c r="B6" s="6"/>
      <c r="C6" s="28">
        <v>11.856999999999999</v>
      </c>
      <c r="D6" s="28">
        <v>9.298</v>
      </c>
      <c r="E6" s="28">
        <v>16.507999999999999</v>
      </c>
      <c r="F6" s="28">
        <v>14.598000000000001</v>
      </c>
      <c r="G6" s="28"/>
      <c r="H6" s="28">
        <v>14.603999999999999</v>
      </c>
      <c r="I6" s="28">
        <v>12.195</v>
      </c>
      <c r="J6" s="28">
        <v>9.3249999999999993</v>
      </c>
      <c r="K6" s="28">
        <v>26.876000000000001</v>
      </c>
      <c r="L6" s="28"/>
      <c r="M6" s="28">
        <v>14.335000000000001</v>
      </c>
      <c r="N6" s="28">
        <v>11.688000000000001</v>
      </c>
      <c r="O6" s="28">
        <v>11.036</v>
      </c>
      <c r="P6" s="28">
        <v>19</v>
      </c>
      <c r="Q6" s="28"/>
      <c r="R6" s="28">
        <v>13</v>
      </c>
      <c r="S6" s="28">
        <v>11</v>
      </c>
      <c r="T6" s="28">
        <v>8</v>
      </c>
      <c r="U6" s="28">
        <v>15</v>
      </c>
      <c r="V6" s="28"/>
      <c r="W6" s="83">
        <f>[2]Sklad2!$B$5</f>
        <v>15</v>
      </c>
      <c r="X6" s="28">
        <v>10</v>
      </c>
      <c r="Y6" s="28">
        <f>[3]Sklad2!$B$5-[4]Sklad2!$B$5</f>
        <v>7</v>
      </c>
      <c r="Z6" s="140">
        <f>[1]Sklad2!B5-[3]Sklad2!$B5</f>
        <v>14</v>
      </c>
      <c r="AA6" s="28"/>
      <c r="AB6" s="28">
        <v>15</v>
      </c>
      <c r="AC6" s="28">
        <v>14</v>
      </c>
      <c r="AD6" s="28">
        <v>10</v>
      </c>
      <c r="AE6" s="140">
        <v>18</v>
      </c>
      <c r="AF6" s="28"/>
      <c r="AG6" s="28">
        <v>13</v>
      </c>
      <c r="AH6" s="28"/>
      <c r="AI6" s="28"/>
      <c r="AJ6" s="28"/>
      <c r="AK6" s="28"/>
      <c r="AL6" s="28">
        <v>52.261000000000003</v>
      </c>
      <c r="AM6" s="28">
        <v>63</v>
      </c>
      <c r="AN6" s="28">
        <v>56</v>
      </c>
      <c r="AO6" s="28">
        <v>47</v>
      </c>
      <c r="AP6" s="135">
        <v>47</v>
      </c>
      <c r="AQ6" s="135">
        <v>57</v>
      </c>
      <c r="AR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</row>
    <row r="7" spans="1:75">
      <c r="A7" s="92" t="s">
        <v>146</v>
      </c>
      <c r="B7" s="93"/>
      <c r="C7" s="91">
        <v>944.01199999999994</v>
      </c>
      <c r="D7" s="91">
        <v>934.89499999999998</v>
      </c>
      <c r="E7" s="91">
        <v>920.15599999999995</v>
      </c>
      <c r="F7" s="91">
        <v>997.34900000000005</v>
      </c>
      <c r="G7" s="91"/>
      <c r="H7" s="91">
        <v>1017.152</v>
      </c>
      <c r="I7" s="91">
        <v>966.80499999999995</v>
      </c>
      <c r="J7" s="91">
        <v>941.96799999999996</v>
      </c>
      <c r="K7" s="91">
        <v>1071.075</v>
      </c>
      <c r="L7" s="91"/>
      <c r="M7" s="91">
        <v>1091.771</v>
      </c>
      <c r="N7" s="91">
        <v>1018.002</v>
      </c>
      <c r="O7" s="91">
        <v>1027.441</v>
      </c>
      <c r="P7" s="91">
        <v>1118</v>
      </c>
      <c r="Q7" s="91"/>
      <c r="R7" s="91">
        <v>1107</v>
      </c>
      <c r="S7" s="91">
        <v>987</v>
      </c>
      <c r="T7" s="91">
        <v>983</v>
      </c>
      <c r="U7" s="91">
        <v>1066</v>
      </c>
      <c r="V7" s="91"/>
      <c r="W7" s="89">
        <f>[2]Sklad2!$B$6</f>
        <v>1151</v>
      </c>
      <c r="X7" s="91">
        <v>1047</v>
      </c>
      <c r="Y7" s="91">
        <f>[3]Sklad2!$B$6-[4]Sklad2!$B$6</f>
        <v>1028</v>
      </c>
      <c r="Z7" s="141">
        <f>Z5+Z6</f>
        <v>1097</v>
      </c>
      <c r="AA7" s="91"/>
      <c r="AB7" s="91">
        <v>1067</v>
      </c>
      <c r="AC7" s="91">
        <v>1005</v>
      </c>
      <c r="AD7" s="91">
        <v>948</v>
      </c>
      <c r="AE7" s="141">
        <v>1008</v>
      </c>
      <c r="AF7" s="91"/>
      <c r="AG7" s="28">
        <v>1074</v>
      </c>
      <c r="AH7" s="91"/>
      <c r="AI7" s="91"/>
      <c r="AJ7" s="91"/>
      <c r="AK7" s="91"/>
      <c r="AL7" s="91">
        <v>3796.4119999999998</v>
      </c>
      <c r="AM7" s="91">
        <v>3997</v>
      </c>
      <c r="AN7" s="91">
        <v>4255</v>
      </c>
      <c r="AO7" s="91">
        <v>4143</v>
      </c>
      <c r="AP7" s="136">
        <v>4300</v>
      </c>
      <c r="AQ7" s="136">
        <v>4028</v>
      </c>
      <c r="AR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</row>
    <row r="8" spans="1:75">
      <c r="A8" s="23"/>
      <c r="B8" s="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83"/>
      <c r="X8" s="28"/>
      <c r="Y8" s="28"/>
      <c r="Z8" s="140"/>
      <c r="AA8" s="28"/>
      <c r="AB8" s="83"/>
      <c r="AC8" s="28"/>
      <c r="AD8" s="28"/>
      <c r="AE8" s="140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37"/>
      <c r="AQ8" s="138"/>
      <c r="AR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</row>
    <row r="9" spans="1:75" s="4" customFormat="1">
      <c r="A9" s="92" t="s">
        <v>75</v>
      </c>
      <c r="B9" s="93"/>
      <c r="C9" s="87">
        <v>398.94499999999999</v>
      </c>
      <c r="D9" s="87">
        <v>421.4</v>
      </c>
      <c r="E9" s="87">
        <v>315.7</v>
      </c>
      <c r="F9" s="87">
        <v>424.8</v>
      </c>
      <c r="G9" s="91"/>
      <c r="H9" s="87">
        <v>409.83699999999999</v>
      </c>
      <c r="I9" s="87">
        <v>383.9</v>
      </c>
      <c r="J9" s="87">
        <v>369.6</v>
      </c>
      <c r="K9" s="87">
        <v>373</v>
      </c>
      <c r="L9" s="91"/>
      <c r="M9" s="87">
        <v>498.04500000000002</v>
      </c>
      <c r="N9" s="87">
        <v>435.6</v>
      </c>
      <c r="O9" s="87">
        <v>404.3</v>
      </c>
      <c r="P9" s="87">
        <v>350</v>
      </c>
      <c r="Q9" s="91"/>
      <c r="R9" s="87">
        <v>499</v>
      </c>
      <c r="S9" s="87">
        <v>421</v>
      </c>
      <c r="T9" s="87">
        <v>390</v>
      </c>
      <c r="U9" s="87">
        <v>410</v>
      </c>
      <c r="V9" s="91"/>
      <c r="W9" s="128">
        <f>[2]Sklad2!$B$8</f>
        <v>531</v>
      </c>
      <c r="X9" s="87">
        <v>400</v>
      </c>
      <c r="Y9" s="87">
        <f>[3]Sklad2!$B$8-[4]Sklad2!$B$8</f>
        <v>414</v>
      </c>
      <c r="Z9" s="142">
        <f>[1]Sklad2!B8-[3]Sklad2!$B8</f>
        <v>387</v>
      </c>
      <c r="AA9" s="120"/>
      <c r="AB9" s="128">
        <v>509</v>
      </c>
      <c r="AC9" s="87">
        <v>481</v>
      </c>
      <c r="AD9" s="87">
        <v>374</v>
      </c>
      <c r="AE9" s="142">
        <v>340</v>
      </c>
      <c r="AF9" s="91"/>
      <c r="AG9" s="87">
        <v>548</v>
      </c>
      <c r="AH9" s="91"/>
      <c r="AI9" s="91"/>
      <c r="AJ9" s="91"/>
      <c r="AK9" s="91"/>
      <c r="AL9" s="87">
        <v>1560.845</v>
      </c>
      <c r="AM9" s="87">
        <v>1536</v>
      </c>
      <c r="AN9" s="87">
        <v>1687.9449999999999</v>
      </c>
      <c r="AO9" s="87">
        <v>1720</v>
      </c>
      <c r="AP9" s="139">
        <v>1732</v>
      </c>
      <c r="AQ9" s="139">
        <v>1704</v>
      </c>
      <c r="AR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</row>
    <row r="10" spans="1:75">
      <c r="A10" s="23" t="s">
        <v>108</v>
      </c>
      <c r="B10" s="6"/>
      <c r="C10" s="28">
        <v>237.80799999999999</v>
      </c>
      <c r="D10" s="28">
        <v>259.60199999999998</v>
      </c>
      <c r="E10" s="28">
        <v>158.994</v>
      </c>
      <c r="F10" s="28">
        <v>264.10399999999998</v>
      </c>
      <c r="G10" s="28"/>
      <c r="H10" s="28">
        <v>239.73599999999999</v>
      </c>
      <c r="I10" s="28">
        <v>209.226</v>
      </c>
      <c r="J10" s="28">
        <v>197.815</v>
      </c>
      <c r="K10" s="28">
        <v>197.22300000000001</v>
      </c>
      <c r="L10" s="28"/>
      <c r="M10" s="28">
        <v>322.07</v>
      </c>
      <c r="N10" s="28">
        <v>259.22000000000003</v>
      </c>
      <c r="O10" s="28">
        <v>227.661</v>
      </c>
      <c r="P10" s="28">
        <v>168</v>
      </c>
      <c r="Q10" s="28"/>
      <c r="R10" s="28">
        <v>319</v>
      </c>
      <c r="S10" s="28">
        <v>240</v>
      </c>
      <c r="T10" s="28">
        <v>205</v>
      </c>
      <c r="U10" s="28">
        <v>220</v>
      </c>
      <c r="V10" s="28"/>
      <c r="W10" s="83">
        <f>[2]Sklad2!$B$11</f>
        <v>340</v>
      </c>
      <c r="X10" s="28">
        <v>209</v>
      </c>
      <c r="Y10" s="28">
        <f>[3]Sklad2!$B$11-[4]Sklad2!$B$11</f>
        <v>221</v>
      </c>
      <c r="Z10" s="140">
        <f>[1]Sklad2!B11-[3]Sklad2!$B11</f>
        <v>197</v>
      </c>
      <c r="AA10" s="28"/>
      <c r="AB10" s="83">
        <v>321</v>
      </c>
      <c r="AC10" s="28">
        <v>292</v>
      </c>
      <c r="AD10" s="28">
        <v>186</v>
      </c>
      <c r="AE10" s="140">
        <v>145</v>
      </c>
      <c r="AF10" s="28"/>
      <c r="AG10" s="28">
        <v>346</v>
      </c>
      <c r="AH10" s="28"/>
      <c r="AI10" s="28"/>
      <c r="AJ10" s="28"/>
      <c r="AK10" s="28"/>
      <c r="AL10" s="28">
        <v>920.50800000000004</v>
      </c>
      <c r="AM10" s="28">
        <v>844</v>
      </c>
      <c r="AN10" s="28">
        <v>977</v>
      </c>
      <c r="AO10" s="28">
        <v>984</v>
      </c>
      <c r="AP10" s="135">
        <v>968</v>
      </c>
      <c r="AQ10" s="135">
        <v>944</v>
      </c>
      <c r="AR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</row>
    <row r="11" spans="1:75">
      <c r="A11" s="23" t="s">
        <v>96</v>
      </c>
      <c r="B11" s="6"/>
      <c r="C11" s="28">
        <v>-39.427999999999997</v>
      </c>
      <c r="D11" s="28">
        <v>-1.1100000000000001</v>
      </c>
      <c r="E11" s="28">
        <v>-33.752000000000002</v>
      </c>
      <c r="F11" s="28">
        <v>-33.686999999999998</v>
      </c>
      <c r="G11" s="28"/>
      <c r="H11" s="28">
        <v>-27.222999999999999</v>
      </c>
      <c r="I11" s="28">
        <v>-43.173000000000002</v>
      </c>
      <c r="J11" s="28">
        <v>-33.58</v>
      </c>
      <c r="K11" s="28">
        <v>-27.024000000000001</v>
      </c>
      <c r="L11" s="28"/>
      <c r="M11" s="28">
        <v>-31.558</v>
      </c>
      <c r="N11" s="28">
        <v>-33.274999999999999</v>
      </c>
      <c r="O11" s="28">
        <v>-33.289000000000001</v>
      </c>
      <c r="P11" s="28">
        <v>-39</v>
      </c>
      <c r="Q11" s="28"/>
      <c r="R11" s="28">
        <v>-37</v>
      </c>
      <c r="S11" s="28">
        <v>-14</v>
      </c>
      <c r="T11" s="28">
        <v>-33</v>
      </c>
      <c r="U11" s="28">
        <v>-30</v>
      </c>
      <c r="V11" s="28"/>
      <c r="W11" s="83">
        <f>[2]Sklad2!$B$12</f>
        <v>-27</v>
      </c>
      <c r="X11" s="28">
        <v>-29</v>
      </c>
      <c r="Y11" s="28">
        <f>[3]Sklad2!$B$12-[4]Sklad2!$B$12</f>
        <v>-29</v>
      </c>
      <c r="Z11" s="140">
        <f>[1]Sklad2!B12-[3]Sklad2!$B12</f>
        <v>-29</v>
      </c>
      <c r="AA11" s="28"/>
      <c r="AB11" s="83">
        <v>-34</v>
      </c>
      <c r="AC11" s="28">
        <v>-31</v>
      </c>
      <c r="AD11" s="28">
        <v>-36</v>
      </c>
      <c r="AE11" s="140">
        <v>-37</v>
      </c>
      <c r="AF11" s="28"/>
      <c r="AG11" s="28">
        <v>-41</v>
      </c>
      <c r="AH11" s="28"/>
      <c r="AI11" s="28"/>
      <c r="AJ11" s="28"/>
      <c r="AK11" s="28"/>
      <c r="AL11" s="28">
        <v>-107.977</v>
      </c>
      <c r="AM11" s="28">
        <v>-131</v>
      </c>
      <c r="AN11" s="28">
        <v>-137</v>
      </c>
      <c r="AO11" s="28">
        <v>-114</v>
      </c>
      <c r="AP11" s="135">
        <v>-115</v>
      </c>
      <c r="AQ11" s="135">
        <v>-138</v>
      </c>
      <c r="AR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</row>
    <row r="12" spans="1:75">
      <c r="A12" s="23"/>
      <c r="B12" s="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3"/>
      <c r="X12" s="28"/>
      <c r="Y12" s="28"/>
      <c r="Z12" s="140"/>
      <c r="AA12" s="28"/>
      <c r="AB12" s="83"/>
      <c r="AC12" s="28"/>
      <c r="AD12" s="28"/>
      <c r="AE12" s="140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35"/>
      <c r="AQ12" s="135"/>
      <c r="AR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</row>
    <row r="13" spans="1:75" s="4" customFormat="1">
      <c r="A13" s="92" t="s">
        <v>112</v>
      </c>
      <c r="B13" s="93"/>
      <c r="C13" s="91">
        <v>198.38</v>
      </c>
      <c r="D13" s="91">
        <v>258.49200000000002</v>
      </c>
      <c r="E13" s="91">
        <v>125.242</v>
      </c>
      <c r="F13" s="91">
        <v>230.417</v>
      </c>
      <c r="G13" s="91"/>
      <c r="H13" s="91">
        <v>212.51300000000001</v>
      </c>
      <c r="I13" s="91">
        <v>166.053</v>
      </c>
      <c r="J13" s="91">
        <v>164.23500000000001</v>
      </c>
      <c r="K13" s="91">
        <v>170.19900000000001</v>
      </c>
      <c r="L13" s="91"/>
      <c r="M13" s="91">
        <v>290.512</v>
      </c>
      <c r="N13" s="91">
        <v>225.94499999999999</v>
      </c>
      <c r="O13" s="91">
        <v>194.37200000000001</v>
      </c>
      <c r="P13" s="91">
        <v>129</v>
      </c>
      <c r="Q13" s="91"/>
      <c r="R13" s="91">
        <v>282</v>
      </c>
      <c r="S13" s="91">
        <v>226</v>
      </c>
      <c r="T13" s="91">
        <v>172</v>
      </c>
      <c r="U13" s="91">
        <v>190</v>
      </c>
      <c r="V13" s="91"/>
      <c r="W13" s="89">
        <f>[2]Sklad2!$B$14</f>
        <v>313</v>
      </c>
      <c r="X13" s="91">
        <v>180</v>
      </c>
      <c r="Y13" s="91">
        <f>[3]Sklad2!$B$14-[4]Sklad2!$B$14</f>
        <v>192</v>
      </c>
      <c r="Z13" s="141">
        <f>[1]Sklad2!B14-[3]Sklad2!$B14</f>
        <v>168</v>
      </c>
      <c r="AA13" s="91"/>
      <c r="AB13" s="89">
        <v>287</v>
      </c>
      <c r="AC13" s="91">
        <v>261</v>
      </c>
      <c r="AD13" s="91">
        <v>150</v>
      </c>
      <c r="AE13" s="141">
        <v>108</v>
      </c>
      <c r="AF13" s="91"/>
      <c r="AG13" s="91">
        <v>305</v>
      </c>
      <c r="AH13" s="91"/>
      <c r="AI13" s="91"/>
      <c r="AJ13" s="91"/>
      <c r="AK13" s="91"/>
      <c r="AL13" s="91">
        <v>812.53099999999995</v>
      </c>
      <c r="AM13" s="91">
        <v>713</v>
      </c>
      <c r="AN13" s="91">
        <v>840</v>
      </c>
      <c r="AO13" s="91">
        <v>870</v>
      </c>
      <c r="AP13" s="136">
        <v>853</v>
      </c>
      <c r="AQ13" s="136">
        <v>806</v>
      </c>
      <c r="AR13" s="133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</row>
    <row r="14" spans="1:75">
      <c r="A14" s="23" t="s">
        <v>69</v>
      </c>
      <c r="B14" s="6"/>
      <c r="C14" s="28">
        <v>-51.119</v>
      </c>
      <c r="D14" s="28">
        <v>-46.927</v>
      </c>
      <c r="E14" s="28">
        <v>-33.540999999999997</v>
      </c>
      <c r="F14" s="28">
        <v>-68.932000000000002</v>
      </c>
      <c r="G14" s="28"/>
      <c r="H14" s="28">
        <v>-39.198999999999998</v>
      </c>
      <c r="I14" s="28">
        <v>-28.277999999999999</v>
      </c>
      <c r="J14" s="28">
        <v>-34.225000000000001</v>
      </c>
      <c r="K14" s="28">
        <v>-12.298</v>
      </c>
      <c r="L14" s="28"/>
      <c r="M14" s="28">
        <v>-55.338000000000001</v>
      </c>
      <c r="N14" s="28">
        <v>-53.002000000000002</v>
      </c>
      <c r="O14" s="28">
        <v>-38.799999999999997</v>
      </c>
      <c r="P14" s="28">
        <v>-25</v>
      </c>
      <c r="Q14" s="28"/>
      <c r="R14" s="28">
        <v>-56</v>
      </c>
      <c r="S14" s="28">
        <v>-37</v>
      </c>
      <c r="T14" s="28">
        <v>-35</v>
      </c>
      <c r="U14" s="28">
        <v>-39</v>
      </c>
      <c r="V14" s="28"/>
      <c r="W14" s="83">
        <f>[2]Sklad2!$B$15</f>
        <v>-62</v>
      </c>
      <c r="X14" s="28">
        <v>-36</v>
      </c>
      <c r="Y14" s="28">
        <f>[3]Sklad2!$B$15-[4]Sklad2!$B$15</f>
        <v>-39</v>
      </c>
      <c r="Z14" s="140">
        <f>[1]Sklad2!B15-[3]Sklad2!$B15</f>
        <v>-31</v>
      </c>
      <c r="AA14" s="28"/>
      <c r="AB14" s="83">
        <v>-58</v>
      </c>
      <c r="AC14" s="28">
        <v>-51</v>
      </c>
      <c r="AD14" s="28">
        <v>-30</v>
      </c>
      <c r="AE14" s="140">
        <v>-20</v>
      </c>
      <c r="AF14" s="28"/>
      <c r="AG14" s="28">
        <v>-53</v>
      </c>
      <c r="AH14" s="28"/>
      <c r="AI14" s="28"/>
      <c r="AJ14" s="28"/>
      <c r="AK14" s="28"/>
      <c r="AL14" s="28">
        <v>-200.51900000000001</v>
      </c>
      <c r="AM14" s="28">
        <v>-114</v>
      </c>
      <c r="AN14" s="28">
        <v>-173</v>
      </c>
      <c r="AO14" s="28">
        <v>-167</v>
      </c>
      <c r="AP14" s="135">
        <v>-168</v>
      </c>
      <c r="AQ14" s="135">
        <v>-159</v>
      </c>
      <c r="AR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</row>
    <row r="15" spans="1:75" s="4" customFormat="1">
      <c r="A15" s="92" t="s">
        <v>113</v>
      </c>
      <c r="B15" s="93"/>
      <c r="C15" s="87">
        <v>147.261</v>
      </c>
      <c r="D15" s="87">
        <v>211.565</v>
      </c>
      <c r="E15" s="87">
        <v>91.700999999999993</v>
      </c>
      <c r="F15" s="87">
        <v>161.48500000000001</v>
      </c>
      <c r="G15" s="91"/>
      <c r="H15" s="87">
        <v>173.31399999999999</v>
      </c>
      <c r="I15" s="87">
        <v>137.77500000000001</v>
      </c>
      <c r="J15" s="87">
        <v>130.01</v>
      </c>
      <c r="K15" s="87">
        <v>157.90100000000001</v>
      </c>
      <c r="L15" s="91"/>
      <c r="M15" s="87">
        <v>235.17400000000001</v>
      </c>
      <c r="N15" s="87">
        <v>172.94300000000001</v>
      </c>
      <c r="O15" s="87">
        <v>155.572</v>
      </c>
      <c r="P15" s="87">
        <v>104</v>
      </c>
      <c r="Q15" s="91"/>
      <c r="R15" s="87">
        <v>226</v>
      </c>
      <c r="S15" s="87">
        <v>189</v>
      </c>
      <c r="T15" s="87">
        <v>137</v>
      </c>
      <c r="U15" s="87">
        <v>151</v>
      </c>
      <c r="V15" s="91"/>
      <c r="W15" s="128">
        <f>[2]Sklad2!$B$17</f>
        <v>251</v>
      </c>
      <c r="X15" s="87">
        <v>144</v>
      </c>
      <c r="Y15" s="87">
        <f>[3]Sklad2!$B$17-[4]Sklad2!$B$17</f>
        <v>153</v>
      </c>
      <c r="Z15" s="142">
        <f>[1]Sklad2!B17-[3]Sklad2!$B17</f>
        <v>137</v>
      </c>
      <c r="AA15" s="120"/>
      <c r="AB15" s="128">
        <v>229</v>
      </c>
      <c r="AC15" s="87">
        <v>210</v>
      </c>
      <c r="AD15" s="87">
        <v>120</v>
      </c>
      <c r="AE15" s="142">
        <v>88</v>
      </c>
      <c r="AF15" s="91"/>
      <c r="AG15" s="87">
        <v>252</v>
      </c>
      <c r="AH15" s="91"/>
      <c r="AI15" s="91"/>
      <c r="AJ15" s="91"/>
      <c r="AK15" s="91"/>
      <c r="AL15" s="87">
        <v>612.01199999999994</v>
      </c>
      <c r="AM15" s="87">
        <v>599</v>
      </c>
      <c r="AN15" s="87">
        <v>667</v>
      </c>
      <c r="AO15" s="87">
        <v>703</v>
      </c>
      <c r="AP15" s="139">
        <v>685</v>
      </c>
      <c r="AQ15" s="139">
        <v>647</v>
      </c>
      <c r="AR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</row>
    <row r="16" spans="1:75">
      <c r="A16" s="23"/>
      <c r="B16" s="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3"/>
      <c r="X16" s="28"/>
      <c r="Y16" s="28"/>
      <c r="Z16" s="140"/>
      <c r="AA16" s="28"/>
      <c r="AB16" s="83"/>
      <c r="AC16" s="28"/>
      <c r="AD16" s="28"/>
      <c r="AE16" s="140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37"/>
      <c r="AQ16" s="138"/>
      <c r="AR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</row>
    <row r="17" spans="1:75">
      <c r="A17" s="23" t="s">
        <v>97</v>
      </c>
      <c r="B17" s="6"/>
      <c r="C17" s="28">
        <v>232.886</v>
      </c>
      <c r="D17" s="28">
        <v>303.45999999999998</v>
      </c>
      <c r="E17" s="28">
        <v>305.976</v>
      </c>
      <c r="F17" s="28">
        <v>554.46299999999997</v>
      </c>
      <c r="G17" s="28"/>
      <c r="H17" s="28">
        <v>154.303</v>
      </c>
      <c r="I17" s="28">
        <v>164.05099999999999</v>
      </c>
      <c r="J17" s="28">
        <v>196.904</v>
      </c>
      <c r="K17" s="28">
        <v>632.74199999999996</v>
      </c>
      <c r="L17" s="28"/>
      <c r="M17" s="28">
        <v>178.511</v>
      </c>
      <c r="N17" s="28">
        <v>270.74599999999998</v>
      </c>
      <c r="O17" s="28">
        <v>269.97300000000001</v>
      </c>
      <c r="P17" s="28">
        <v>404</v>
      </c>
      <c r="Q17" s="28"/>
      <c r="R17" s="28">
        <v>269</v>
      </c>
      <c r="S17" s="28">
        <v>312</v>
      </c>
      <c r="T17" s="28">
        <v>294</v>
      </c>
      <c r="U17" s="28">
        <v>388</v>
      </c>
      <c r="V17" s="28"/>
      <c r="W17" s="83">
        <f>[2]Sklad2!$B$27</f>
        <v>169</v>
      </c>
      <c r="X17" s="28">
        <v>266</v>
      </c>
      <c r="Y17" s="28">
        <f>[3]Sklad2!$B$27-[4]Sklad2!$B$27</f>
        <v>242</v>
      </c>
      <c r="Z17" s="140">
        <f>[1]Sklad2!B27-[3]Sklad2!$B27</f>
        <v>574</v>
      </c>
      <c r="AA17" s="28"/>
      <c r="AB17" s="83">
        <v>222</v>
      </c>
      <c r="AC17" s="28">
        <v>312</v>
      </c>
      <c r="AD17" s="28">
        <v>326</v>
      </c>
      <c r="AE17" s="140">
        <v>508</v>
      </c>
      <c r="AF17" s="28"/>
      <c r="AG17" s="28">
        <v>334</v>
      </c>
      <c r="AH17" s="28"/>
      <c r="AI17" s="28"/>
      <c r="AJ17" s="28"/>
      <c r="AK17" s="28"/>
      <c r="AL17" s="28">
        <v>1396.7850000000001</v>
      </c>
      <c r="AM17" s="28">
        <v>1148</v>
      </c>
      <c r="AN17" s="28">
        <v>1123</v>
      </c>
      <c r="AO17" s="28">
        <v>1263</v>
      </c>
      <c r="AP17" s="135">
        <v>1251</v>
      </c>
      <c r="AQ17" s="135">
        <v>1368</v>
      </c>
      <c r="AR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</row>
    <row r="18" spans="1:75">
      <c r="A18" s="23" t="s">
        <v>41</v>
      </c>
      <c r="B18" s="6"/>
      <c r="C18" s="28">
        <v>161.137</v>
      </c>
      <c r="D18" s="28">
        <v>161.79300000000001</v>
      </c>
      <c r="E18" s="28">
        <v>156.73400000000001</v>
      </c>
      <c r="F18" s="28">
        <v>160.71600000000001</v>
      </c>
      <c r="G18" s="28"/>
      <c r="H18" s="28">
        <v>170.101</v>
      </c>
      <c r="I18" s="28">
        <v>174.71100000000001</v>
      </c>
      <c r="J18" s="28">
        <v>171.75</v>
      </c>
      <c r="K18" s="28">
        <v>175.43799999999999</v>
      </c>
      <c r="L18" s="28"/>
      <c r="M18" s="28">
        <v>175.97499999999999</v>
      </c>
      <c r="N18" s="28">
        <v>176.35599999999999</v>
      </c>
      <c r="O18" s="28">
        <v>176.64099999999999</v>
      </c>
      <c r="P18" s="28">
        <v>182</v>
      </c>
      <c r="Q18" s="28"/>
      <c r="R18" s="28">
        <v>180</v>
      </c>
      <c r="S18" s="28">
        <v>181</v>
      </c>
      <c r="T18" s="28">
        <v>185</v>
      </c>
      <c r="U18" s="28">
        <v>190</v>
      </c>
      <c r="V18" s="28"/>
      <c r="W18" s="83">
        <f>[2]Sklad2!$B$9</f>
        <v>191</v>
      </c>
      <c r="X18" s="28">
        <v>191</v>
      </c>
      <c r="Y18" s="28">
        <f>[3]Sklad2!$B$9-[4]Sklad2!$B$9</f>
        <v>193</v>
      </c>
      <c r="Z18" s="140">
        <f>[1]Sklad2!B9-[3]Sklad2!$B9</f>
        <v>190</v>
      </c>
      <c r="AA18" s="28"/>
      <c r="AB18" s="83">
        <v>188</v>
      </c>
      <c r="AC18" s="28">
        <v>189</v>
      </c>
      <c r="AD18" s="28">
        <v>188</v>
      </c>
      <c r="AE18" s="140">
        <v>195</v>
      </c>
      <c r="AF18" s="28"/>
      <c r="AG18" s="28">
        <v>202</v>
      </c>
      <c r="AH18" s="28"/>
      <c r="AI18" s="28"/>
      <c r="AJ18" s="28"/>
      <c r="AK18" s="28"/>
      <c r="AL18" s="28">
        <v>640.38</v>
      </c>
      <c r="AM18" s="28">
        <v>692</v>
      </c>
      <c r="AN18" s="28">
        <v>711</v>
      </c>
      <c r="AO18" s="28">
        <v>736</v>
      </c>
      <c r="AP18" s="135">
        <v>764</v>
      </c>
      <c r="AQ18" s="135">
        <v>760</v>
      </c>
      <c r="AR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</row>
    <row r="19" spans="1:75">
      <c r="A19" s="23" t="s">
        <v>114</v>
      </c>
      <c r="B19" s="6"/>
      <c r="C19" s="28">
        <v>0</v>
      </c>
      <c r="D19" s="28">
        <v>0</v>
      </c>
      <c r="E19" s="28">
        <v>0</v>
      </c>
      <c r="F19" s="28">
        <v>0</v>
      </c>
      <c r="G19" s="28"/>
      <c r="H19" s="28">
        <v>0</v>
      </c>
      <c r="I19" s="28">
        <v>0</v>
      </c>
      <c r="J19" s="28">
        <v>0</v>
      </c>
      <c r="K19" s="28">
        <v>1</v>
      </c>
      <c r="L19" s="28"/>
      <c r="M19" s="28">
        <v>0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111" t="s">
        <v>116</v>
      </c>
      <c r="V19" s="28"/>
      <c r="W19" s="83">
        <v>0</v>
      </c>
      <c r="X19" s="28">
        <v>0</v>
      </c>
      <c r="Y19" s="28">
        <f>[3]Sklad2!$B$10-[4]Sklad2!$B$10</f>
        <v>0</v>
      </c>
      <c r="Z19" s="140">
        <f>[1]Sklad2!B10-[3]Sklad2!$B10</f>
        <v>0</v>
      </c>
      <c r="AA19" s="28"/>
      <c r="AB19" s="83">
        <v>0</v>
      </c>
      <c r="AC19" s="28">
        <v>0</v>
      </c>
      <c r="AD19" s="28">
        <v>0</v>
      </c>
      <c r="AE19" s="140">
        <v>0</v>
      </c>
      <c r="AF19" s="28"/>
      <c r="AG19" s="28">
        <v>0</v>
      </c>
      <c r="AH19" s="28"/>
      <c r="AI19" s="28"/>
      <c r="AJ19" s="28"/>
      <c r="AK19" s="28"/>
      <c r="AL19" s="28">
        <v>0</v>
      </c>
      <c r="AM19" s="28">
        <v>1</v>
      </c>
      <c r="AN19" s="28">
        <v>0</v>
      </c>
      <c r="AO19" s="28">
        <v>0</v>
      </c>
      <c r="AP19" s="135">
        <v>0</v>
      </c>
      <c r="AQ19" s="135">
        <v>0</v>
      </c>
      <c r="AR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</row>
    <row r="20" spans="1:75" s="4" customFormat="1" hidden="1" outlineLevel="1">
      <c r="A20" s="92" t="s">
        <v>98</v>
      </c>
      <c r="B20" s="93"/>
      <c r="C20" s="96">
        <v>399.113</v>
      </c>
      <c r="D20" s="96">
        <v>421.59999999999997</v>
      </c>
      <c r="E20" s="96">
        <v>379.7</v>
      </c>
      <c r="F20" s="96">
        <v>385.8</v>
      </c>
      <c r="G20" s="11"/>
      <c r="H20" s="96">
        <v>412.09299999999996</v>
      </c>
      <c r="I20" s="96">
        <v>388.9</v>
      </c>
      <c r="J20" s="96">
        <v>368.20000000000005</v>
      </c>
      <c r="K20" s="96">
        <v>384</v>
      </c>
      <c r="L20" s="11"/>
      <c r="M20" s="96">
        <v>494.697</v>
      </c>
      <c r="N20" s="96">
        <v>445.3</v>
      </c>
      <c r="O20" s="96">
        <v>403.8</v>
      </c>
      <c r="P20" s="96">
        <v>350.2</v>
      </c>
      <c r="Q20" s="11"/>
      <c r="R20" s="96">
        <v>499</v>
      </c>
      <c r="S20" s="96">
        <v>421</v>
      </c>
      <c r="T20" s="96">
        <v>390</v>
      </c>
      <c r="U20" s="96">
        <v>376</v>
      </c>
      <c r="V20" s="11"/>
      <c r="W20" s="97">
        <v>530</v>
      </c>
      <c r="X20" s="96">
        <v>400</v>
      </c>
      <c r="Y20" s="108"/>
      <c r="Z20" s="108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97">
        <v>1587.3000000000002</v>
      </c>
      <c r="AM20" s="97">
        <v>1553</v>
      </c>
      <c r="AN20" s="97">
        <v>1694</v>
      </c>
      <c r="AO20" s="97">
        <v>1669</v>
      </c>
      <c r="AP20" s="150"/>
      <c r="AQ20" s="85"/>
      <c r="AR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</row>
    <row r="21" spans="1:75" s="19" customFormat="1" collapsed="1">
      <c r="A21" s="22"/>
      <c r="B21" s="1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8"/>
      <c r="T21" s="8"/>
      <c r="U21" s="8"/>
      <c r="V21" s="32"/>
      <c r="W21" s="9"/>
      <c r="X21" s="9"/>
      <c r="Y21" s="32"/>
      <c r="Z21" s="32"/>
      <c r="AA21" s="12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14"/>
      <c r="AQ21" s="20"/>
      <c r="AR21" s="39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W21" s="18"/>
    </row>
    <row r="22" spans="1:75" s="19" customFormat="1">
      <c r="A22" s="22"/>
      <c r="B22" s="1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8"/>
      <c r="T22" s="8"/>
      <c r="U22" s="8"/>
      <c r="V22" s="32"/>
      <c r="W22" s="32"/>
      <c r="X22" s="32"/>
      <c r="Y22" s="32"/>
      <c r="Z22" s="32"/>
      <c r="AA22" s="12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114"/>
      <c r="AQ22" s="20"/>
      <c r="AR22" s="39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W22" s="18"/>
    </row>
    <row r="23" spans="1:75" s="16" customFormat="1" ht="27" customHeight="1">
      <c r="A23" s="109" t="s">
        <v>92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23"/>
      <c r="AB23" s="118"/>
      <c r="AC23" s="118"/>
      <c r="AD23" s="118"/>
      <c r="AE23" s="109"/>
      <c r="AF23" s="118"/>
      <c r="AG23" s="146"/>
      <c r="AH23" s="146"/>
      <c r="AI23" s="146"/>
      <c r="AJ23" s="146"/>
      <c r="AK23" s="146"/>
      <c r="AL23" s="109"/>
      <c r="AM23" s="109"/>
      <c r="AN23" s="109"/>
      <c r="AO23" s="109"/>
      <c r="AP23" s="109"/>
      <c r="AQ23" s="41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W23" s="15"/>
    </row>
    <row r="24" spans="1:75" s="19" customFormat="1">
      <c r="A24" s="21" t="s">
        <v>94</v>
      </c>
      <c r="B24" s="12"/>
      <c r="C24" s="35"/>
      <c r="D24" s="35"/>
      <c r="E24" s="35"/>
      <c r="F24" s="3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4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13"/>
      <c r="AQ24" s="42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W24" s="18"/>
    </row>
    <row r="25" spans="1:75">
      <c r="A25" s="23" t="s">
        <v>95</v>
      </c>
      <c r="B25" s="6"/>
      <c r="C25" s="28">
        <v>1727.7929999999999</v>
      </c>
      <c r="D25" s="28">
        <v>1648.412</v>
      </c>
      <c r="E25" s="28">
        <v>1543.6780000000001</v>
      </c>
      <c r="F25" s="28">
        <v>1677.9659999999999</v>
      </c>
      <c r="G25" s="28"/>
      <c r="H25" s="28">
        <v>1359.5250000000001</v>
      </c>
      <c r="I25" s="28">
        <v>1229.6679999999999</v>
      </c>
      <c r="J25" s="28">
        <v>1222.3399999999999</v>
      </c>
      <c r="K25" s="28">
        <v>1338.4670000000001</v>
      </c>
      <c r="L25" s="28"/>
      <c r="M25" s="28">
        <v>1509.066</v>
      </c>
      <c r="N25" s="28">
        <v>1275.895</v>
      </c>
      <c r="O25" s="28">
        <v>1282.8820000000001</v>
      </c>
      <c r="P25" s="28">
        <v>1502</v>
      </c>
      <c r="Q25" s="28"/>
      <c r="R25" s="28">
        <v>1304</v>
      </c>
      <c r="S25" s="28">
        <v>1185</v>
      </c>
      <c r="T25" s="28">
        <v>1278</v>
      </c>
      <c r="U25" s="28">
        <v>1500</v>
      </c>
      <c r="V25" s="28"/>
      <c r="W25" s="117">
        <v>1341</v>
      </c>
      <c r="X25" s="28">
        <v>1258</v>
      </c>
      <c r="Y25" s="28">
        <v>1238</v>
      </c>
      <c r="Z25" s="140">
        <v>1450</v>
      </c>
      <c r="AA25" s="83"/>
      <c r="AB25" s="28">
        <v>1342</v>
      </c>
      <c r="AC25" s="28">
        <v>1193</v>
      </c>
      <c r="AD25" s="28">
        <v>1321</v>
      </c>
      <c r="AE25" s="140">
        <v>1379</v>
      </c>
      <c r="AF25" s="28"/>
      <c r="AG25" s="28">
        <v>1603</v>
      </c>
      <c r="AH25" s="28"/>
      <c r="AI25" s="28"/>
      <c r="AJ25" s="28"/>
      <c r="AK25" s="28"/>
      <c r="AL25" s="28">
        <v>6597.8490000000002</v>
      </c>
      <c r="AM25" s="28">
        <v>5150</v>
      </c>
      <c r="AN25" s="28">
        <v>5570</v>
      </c>
      <c r="AO25" s="28">
        <v>5267</v>
      </c>
      <c r="AP25" s="135">
        <v>5287</v>
      </c>
      <c r="AQ25" s="135">
        <v>5235</v>
      </c>
      <c r="AR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</row>
    <row r="26" spans="1:75">
      <c r="A26" s="23" t="s">
        <v>145</v>
      </c>
      <c r="B26" s="6"/>
      <c r="C26" s="28">
        <v>132.333</v>
      </c>
      <c r="D26" s="28">
        <v>74.531000000000006</v>
      </c>
      <c r="E26" s="28">
        <v>123.36</v>
      </c>
      <c r="F26" s="28">
        <v>180.57</v>
      </c>
      <c r="G26" s="28"/>
      <c r="H26" s="28">
        <v>150.303</v>
      </c>
      <c r="I26" s="28">
        <v>112.77</v>
      </c>
      <c r="J26" s="28">
        <v>112.952</v>
      </c>
      <c r="K26" s="28">
        <v>188.97499999999999</v>
      </c>
      <c r="L26" s="28"/>
      <c r="M26" s="28">
        <v>38.776000000000003</v>
      </c>
      <c r="N26" s="28">
        <v>52.085000000000001</v>
      </c>
      <c r="O26" s="28">
        <v>38.283000000000001</v>
      </c>
      <c r="P26" s="28">
        <v>41</v>
      </c>
      <c r="Q26" s="28"/>
      <c r="R26" s="28">
        <v>97</v>
      </c>
      <c r="S26" s="28">
        <v>79</v>
      </c>
      <c r="T26" s="28">
        <v>75</v>
      </c>
      <c r="U26" s="28">
        <v>108</v>
      </c>
      <c r="V26" s="28"/>
      <c r="W26" s="117">
        <v>9</v>
      </c>
      <c r="X26" s="28">
        <v>9</v>
      </c>
      <c r="Y26" s="28">
        <v>4</v>
      </c>
      <c r="Z26" s="140">
        <v>7</v>
      </c>
      <c r="AA26" s="83"/>
      <c r="AB26" s="28">
        <v>81</v>
      </c>
      <c r="AC26" s="28">
        <v>67</v>
      </c>
      <c r="AD26" s="28">
        <v>70</v>
      </c>
      <c r="AE26" s="140">
        <v>76</v>
      </c>
      <c r="AF26" s="28"/>
      <c r="AG26" s="28">
        <v>129</v>
      </c>
      <c r="AH26" s="28"/>
      <c r="AI26" s="28"/>
      <c r="AJ26" s="28"/>
      <c r="AK26" s="28"/>
      <c r="AL26" s="28">
        <v>510.79399999999998</v>
      </c>
      <c r="AM26" s="28">
        <v>565</v>
      </c>
      <c r="AN26" s="28">
        <v>170</v>
      </c>
      <c r="AO26" s="28">
        <v>359</v>
      </c>
      <c r="AP26" s="135">
        <v>29</v>
      </c>
      <c r="AQ26" s="135">
        <v>294</v>
      </c>
      <c r="AR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</row>
    <row r="27" spans="1:75" s="4" customFormat="1">
      <c r="A27" s="92" t="s">
        <v>146</v>
      </c>
      <c r="B27" s="93"/>
      <c r="C27" s="91">
        <v>1860.126</v>
      </c>
      <c r="D27" s="91">
        <v>1722.943</v>
      </c>
      <c r="E27" s="91">
        <v>1667.038</v>
      </c>
      <c r="F27" s="91">
        <v>1858.5360000000001</v>
      </c>
      <c r="G27" s="91"/>
      <c r="H27" s="91">
        <v>1509.828</v>
      </c>
      <c r="I27" s="91">
        <v>1342.4380000000001</v>
      </c>
      <c r="J27" s="91">
        <v>1335.2919999999999</v>
      </c>
      <c r="K27" s="91">
        <v>1527.442</v>
      </c>
      <c r="L27" s="91"/>
      <c r="M27" s="91">
        <v>1547.8420000000001</v>
      </c>
      <c r="N27" s="91">
        <v>1327.98</v>
      </c>
      <c r="O27" s="91">
        <v>1321.165</v>
      </c>
      <c r="P27" s="91">
        <v>1543</v>
      </c>
      <c r="Q27" s="91"/>
      <c r="R27" s="91">
        <v>1401</v>
      </c>
      <c r="S27" s="91">
        <v>1264</v>
      </c>
      <c r="T27" s="91">
        <v>1353</v>
      </c>
      <c r="U27" s="91">
        <v>1608</v>
      </c>
      <c r="V27" s="91"/>
      <c r="W27" s="143">
        <v>1350</v>
      </c>
      <c r="X27" s="91">
        <v>1267</v>
      </c>
      <c r="Y27" s="91">
        <v>1242</v>
      </c>
      <c r="Z27" s="141">
        <v>1457</v>
      </c>
      <c r="AA27" s="89"/>
      <c r="AB27" s="91">
        <v>1423</v>
      </c>
      <c r="AC27" s="91">
        <v>1260</v>
      </c>
      <c r="AD27" s="91">
        <v>1391</v>
      </c>
      <c r="AE27" s="141">
        <v>1455</v>
      </c>
      <c r="AF27" s="91"/>
      <c r="AG27" s="91">
        <v>1732</v>
      </c>
      <c r="AH27" s="91"/>
      <c r="AI27" s="91"/>
      <c r="AJ27" s="91"/>
      <c r="AK27" s="91"/>
      <c r="AL27" s="91">
        <v>7108.643</v>
      </c>
      <c r="AM27" s="91">
        <v>5715</v>
      </c>
      <c r="AN27" s="91">
        <v>5740</v>
      </c>
      <c r="AO27" s="91">
        <v>5626</v>
      </c>
      <c r="AP27" s="136">
        <v>5316</v>
      </c>
      <c r="AQ27" s="136">
        <v>5529</v>
      </c>
      <c r="AR27" s="133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</row>
    <row r="28" spans="1:75">
      <c r="A28" s="23"/>
      <c r="B28" s="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17"/>
      <c r="X28" s="28"/>
      <c r="Y28" s="28"/>
      <c r="Z28" s="140"/>
      <c r="AA28" s="83"/>
      <c r="AB28" s="83"/>
      <c r="AC28" s="28"/>
      <c r="AD28" s="28"/>
      <c r="AE28" s="140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137"/>
      <c r="AQ28" s="138"/>
      <c r="AR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</row>
    <row r="29" spans="1:75" s="4" customFormat="1">
      <c r="A29" s="92" t="s">
        <v>75</v>
      </c>
      <c r="B29" s="93"/>
      <c r="C29" s="87">
        <v>100.369</v>
      </c>
      <c r="D29" s="87">
        <v>99.129000000000005</v>
      </c>
      <c r="E29" s="87">
        <v>-11.935</v>
      </c>
      <c r="F29" s="87">
        <v>38.122999999999998</v>
      </c>
      <c r="G29" s="91"/>
      <c r="H29" s="87">
        <v>46.119</v>
      </c>
      <c r="I29" s="87">
        <v>61.058999999999997</v>
      </c>
      <c r="J29" s="87">
        <v>41.38</v>
      </c>
      <c r="K29" s="87">
        <v>-17.558</v>
      </c>
      <c r="L29" s="91"/>
      <c r="M29" s="87">
        <v>49.183999999999997</v>
      </c>
      <c r="N29" s="87">
        <v>17.797000000000001</v>
      </c>
      <c r="O29" s="87">
        <v>48.709000000000003</v>
      </c>
      <c r="P29" s="87">
        <v>57</v>
      </c>
      <c r="Q29" s="91"/>
      <c r="R29" s="87">
        <v>28</v>
      </c>
      <c r="S29" s="87">
        <v>-1</v>
      </c>
      <c r="T29" s="87">
        <v>36</v>
      </c>
      <c r="U29" s="87">
        <v>-23</v>
      </c>
      <c r="V29" s="91"/>
      <c r="W29" s="72">
        <v>-10</v>
      </c>
      <c r="X29" s="87">
        <v>21</v>
      </c>
      <c r="Y29" s="87">
        <v>13</v>
      </c>
      <c r="Z29" s="142">
        <v>61</v>
      </c>
      <c r="AA29" s="125"/>
      <c r="AB29" s="128">
        <v>53</v>
      </c>
      <c r="AC29" s="87">
        <v>4</v>
      </c>
      <c r="AD29" s="71">
        <v>-7</v>
      </c>
      <c r="AE29" s="139">
        <v>-135</v>
      </c>
      <c r="AF29" s="91"/>
      <c r="AG29" s="71">
        <v>-95</v>
      </c>
      <c r="AH29" s="91"/>
      <c r="AI29" s="91"/>
      <c r="AJ29" s="91"/>
      <c r="AK29" s="91"/>
      <c r="AL29" s="87">
        <v>225.68600000000001</v>
      </c>
      <c r="AM29" s="87">
        <v>131</v>
      </c>
      <c r="AN29" s="87">
        <v>173</v>
      </c>
      <c r="AO29" s="87">
        <v>40</v>
      </c>
      <c r="AP29" s="139">
        <v>85</v>
      </c>
      <c r="AQ29" s="139">
        <v>-85</v>
      </c>
      <c r="AR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</row>
    <row r="30" spans="1:75">
      <c r="A30" s="23" t="s">
        <v>108</v>
      </c>
      <c r="B30" s="6"/>
      <c r="C30" s="28">
        <v>93.802999999999997</v>
      </c>
      <c r="D30" s="28">
        <v>92.573999999999998</v>
      </c>
      <c r="E30" s="28">
        <v>-18.48</v>
      </c>
      <c r="F30" s="28">
        <v>31.029</v>
      </c>
      <c r="G30" s="28"/>
      <c r="H30" s="28">
        <v>38.768000000000001</v>
      </c>
      <c r="I30" s="28">
        <v>53.712000000000003</v>
      </c>
      <c r="J30" s="28">
        <v>34.112000000000002</v>
      </c>
      <c r="K30" s="28">
        <v>-25.591999999999999</v>
      </c>
      <c r="L30" s="28"/>
      <c r="M30" s="28">
        <v>41.122999999999998</v>
      </c>
      <c r="N30" s="28">
        <v>9.4600000000000009</v>
      </c>
      <c r="O30" s="28">
        <v>40.14</v>
      </c>
      <c r="P30" s="28">
        <v>47</v>
      </c>
      <c r="Q30" s="28"/>
      <c r="R30" s="28">
        <v>19</v>
      </c>
      <c r="S30" s="28">
        <v>-10</v>
      </c>
      <c r="T30" s="28">
        <v>27</v>
      </c>
      <c r="U30" s="28">
        <v>-39</v>
      </c>
      <c r="V30" s="28"/>
      <c r="W30" s="117">
        <v>-21</v>
      </c>
      <c r="X30" s="28">
        <v>10</v>
      </c>
      <c r="Y30" s="28">
        <v>3</v>
      </c>
      <c r="Z30" s="140">
        <v>46</v>
      </c>
      <c r="AA30" s="83"/>
      <c r="AB30" s="83">
        <v>43</v>
      </c>
      <c r="AC30" s="28">
        <v>-6</v>
      </c>
      <c r="AD30" s="111">
        <v>-17</v>
      </c>
      <c r="AE30" s="135">
        <v>-147</v>
      </c>
      <c r="AF30" s="28"/>
      <c r="AG30" s="28">
        <v>-107</v>
      </c>
      <c r="AH30" s="28"/>
      <c r="AI30" s="28"/>
      <c r="AJ30" s="28"/>
      <c r="AK30" s="28"/>
      <c r="AL30" s="28">
        <v>198.92599999999999</v>
      </c>
      <c r="AM30" s="28">
        <v>101</v>
      </c>
      <c r="AN30" s="28">
        <v>138</v>
      </c>
      <c r="AO30" s="28">
        <v>-3</v>
      </c>
      <c r="AP30" s="135">
        <v>38</v>
      </c>
      <c r="AQ30" s="135">
        <v>-127</v>
      </c>
      <c r="AR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</row>
    <row r="31" spans="1:75">
      <c r="A31" s="23" t="s">
        <v>96</v>
      </c>
      <c r="B31" s="6"/>
      <c r="C31" s="28">
        <v>11.702999999999999</v>
      </c>
      <c r="D31" s="28">
        <v>11.958</v>
      </c>
      <c r="E31" s="28">
        <v>3.4740000000000002</v>
      </c>
      <c r="F31" s="28">
        <v>5.6529999999999996</v>
      </c>
      <c r="G31" s="28"/>
      <c r="H31" s="28">
        <v>9.327</v>
      </c>
      <c r="I31" s="28">
        <v>10.749000000000001</v>
      </c>
      <c r="J31" s="28">
        <v>6.6639999999999997</v>
      </c>
      <c r="K31" s="28">
        <v>10.26</v>
      </c>
      <c r="L31" s="28"/>
      <c r="M31" s="28">
        <v>5.681</v>
      </c>
      <c r="N31" s="28">
        <v>4.1159999999999997</v>
      </c>
      <c r="O31" s="28">
        <v>4.1779999999999999</v>
      </c>
      <c r="P31" s="28">
        <v>3</v>
      </c>
      <c r="Q31" s="28"/>
      <c r="R31" s="28">
        <v>2</v>
      </c>
      <c r="S31" s="28">
        <v>0</v>
      </c>
      <c r="T31" s="28">
        <v>1</v>
      </c>
      <c r="U31" s="28">
        <v>1</v>
      </c>
      <c r="V31" s="28"/>
      <c r="W31" s="117">
        <v>1</v>
      </c>
      <c r="X31" s="28">
        <v>1</v>
      </c>
      <c r="Y31" s="28">
        <v>5</v>
      </c>
      <c r="Z31" s="140">
        <v>2</v>
      </c>
      <c r="AA31" s="83"/>
      <c r="AB31" s="83">
        <v>3</v>
      </c>
      <c r="AC31" s="28">
        <v>3</v>
      </c>
      <c r="AD31" s="111">
        <v>1</v>
      </c>
      <c r="AE31" s="135">
        <v>2</v>
      </c>
      <c r="AF31" s="28"/>
      <c r="AG31" s="28">
        <v>-1</v>
      </c>
      <c r="AH31" s="28"/>
      <c r="AI31" s="28"/>
      <c r="AJ31" s="28"/>
      <c r="AK31" s="28"/>
      <c r="AL31" s="28">
        <v>32.787999999999997</v>
      </c>
      <c r="AM31" s="28">
        <v>37</v>
      </c>
      <c r="AN31" s="28">
        <v>16</v>
      </c>
      <c r="AO31" s="28">
        <v>4</v>
      </c>
      <c r="AP31" s="135">
        <v>9</v>
      </c>
      <c r="AQ31" s="135">
        <v>9</v>
      </c>
      <c r="AR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1:75">
      <c r="A32" s="23"/>
      <c r="B32" s="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17"/>
      <c r="X32" s="28"/>
      <c r="Y32" s="28"/>
      <c r="Z32" s="140"/>
      <c r="AA32" s="83"/>
      <c r="AB32" s="83"/>
      <c r="AC32" s="28"/>
      <c r="AD32" s="111"/>
      <c r="AE32" s="13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35"/>
      <c r="AQ32" s="135"/>
      <c r="AR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1:75" s="4" customFormat="1">
      <c r="A33" s="92" t="s">
        <v>112</v>
      </c>
      <c r="B33" s="93"/>
      <c r="C33" s="91">
        <v>105.506</v>
      </c>
      <c r="D33" s="91">
        <v>104.532</v>
      </c>
      <c r="E33" s="91">
        <v>-15.006</v>
      </c>
      <c r="F33" s="91">
        <v>36.682000000000002</v>
      </c>
      <c r="G33" s="91"/>
      <c r="H33" s="91">
        <v>48.094999999999999</v>
      </c>
      <c r="I33" s="91">
        <v>64.460999999999999</v>
      </c>
      <c r="J33" s="91">
        <v>40.776000000000003</v>
      </c>
      <c r="K33" s="91">
        <v>-15.332000000000001</v>
      </c>
      <c r="L33" s="91"/>
      <c r="M33" s="91">
        <v>46.804000000000002</v>
      </c>
      <c r="N33" s="91">
        <v>13.576000000000001</v>
      </c>
      <c r="O33" s="91">
        <v>44.317999999999998</v>
      </c>
      <c r="P33" s="91">
        <v>50</v>
      </c>
      <c r="Q33" s="91"/>
      <c r="R33" s="91">
        <v>21</v>
      </c>
      <c r="S33" s="91">
        <v>-10</v>
      </c>
      <c r="T33" s="91">
        <v>28</v>
      </c>
      <c r="U33" s="91">
        <v>-38</v>
      </c>
      <c r="V33" s="91"/>
      <c r="W33" s="143">
        <v>-20</v>
      </c>
      <c r="X33" s="91">
        <v>11</v>
      </c>
      <c r="Y33" s="91">
        <v>8</v>
      </c>
      <c r="Z33" s="141">
        <v>48</v>
      </c>
      <c r="AA33" s="89"/>
      <c r="AB33" s="89">
        <v>46</v>
      </c>
      <c r="AC33" s="91">
        <v>-3</v>
      </c>
      <c r="AD33" s="145">
        <v>-16</v>
      </c>
      <c r="AE33" s="136">
        <v>-145</v>
      </c>
      <c r="AF33" s="91"/>
      <c r="AG33" s="91">
        <v>-108</v>
      </c>
      <c r="AH33" s="91"/>
      <c r="AI33" s="91"/>
      <c r="AJ33" s="91"/>
      <c r="AK33" s="91"/>
      <c r="AL33" s="91">
        <v>231.714</v>
      </c>
      <c r="AM33" s="91">
        <v>138</v>
      </c>
      <c r="AN33" s="91">
        <v>154</v>
      </c>
      <c r="AO33" s="91">
        <v>1</v>
      </c>
      <c r="AP33" s="136">
        <v>47</v>
      </c>
      <c r="AQ33" s="136">
        <v>-118</v>
      </c>
      <c r="AR33" s="133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1:75">
      <c r="A34" s="23" t="s">
        <v>69</v>
      </c>
      <c r="B34" s="6"/>
      <c r="C34" s="28">
        <v>-16.670000000000002</v>
      </c>
      <c r="D34" s="28">
        <v>-22.57638</v>
      </c>
      <c r="E34" s="28">
        <v>2.0570899999999965</v>
      </c>
      <c r="F34" s="28">
        <v>-8.4057099999999991</v>
      </c>
      <c r="G34" s="28"/>
      <c r="H34" s="28">
        <v>-11.378</v>
      </c>
      <c r="I34" s="28">
        <v>-12.294</v>
      </c>
      <c r="J34" s="28">
        <v>-8.17</v>
      </c>
      <c r="K34" s="28">
        <v>1.8420000000000001</v>
      </c>
      <c r="L34" s="28"/>
      <c r="M34" s="28">
        <v>-10.161</v>
      </c>
      <c r="N34" s="28">
        <v>-0.80400000000000005</v>
      </c>
      <c r="O34" s="28">
        <v>-9.5860000000000003</v>
      </c>
      <c r="P34" s="28">
        <v>-15</v>
      </c>
      <c r="Q34" s="28"/>
      <c r="R34" s="28">
        <v>-5</v>
      </c>
      <c r="S34" s="28">
        <v>2</v>
      </c>
      <c r="T34" s="28">
        <v>-8</v>
      </c>
      <c r="U34" s="28">
        <v>8</v>
      </c>
      <c r="V34" s="28"/>
      <c r="W34" s="117">
        <v>3</v>
      </c>
      <c r="X34" s="28">
        <v>-4</v>
      </c>
      <c r="Y34" s="28">
        <v>-5</v>
      </c>
      <c r="Z34" s="140">
        <v>-12</v>
      </c>
      <c r="AA34" s="83"/>
      <c r="AB34" s="83">
        <v>-8</v>
      </c>
      <c r="AC34" s="28">
        <v>0</v>
      </c>
      <c r="AD34" s="111">
        <v>5</v>
      </c>
      <c r="AE34" s="135">
        <v>21</v>
      </c>
      <c r="AF34" s="28"/>
      <c r="AG34" s="28">
        <v>20</v>
      </c>
      <c r="AH34" s="28"/>
      <c r="AI34" s="28"/>
      <c r="AJ34" s="28"/>
      <c r="AK34" s="28"/>
      <c r="AL34" s="28">
        <v>-45.594999999999999</v>
      </c>
      <c r="AM34" s="28">
        <v>-30</v>
      </c>
      <c r="AN34" s="28">
        <v>-35</v>
      </c>
      <c r="AO34" s="28">
        <v>-3</v>
      </c>
      <c r="AP34" s="135">
        <v>-18</v>
      </c>
      <c r="AQ34" s="135">
        <v>18</v>
      </c>
      <c r="AR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</row>
    <row r="35" spans="1:75" s="4" customFormat="1">
      <c r="A35" s="92" t="s">
        <v>113</v>
      </c>
      <c r="B35" s="93"/>
      <c r="C35" s="87">
        <v>88.835999999999999</v>
      </c>
      <c r="D35" s="87">
        <v>81.955619999999996</v>
      </c>
      <c r="E35" s="87">
        <v>-12.948910000000003</v>
      </c>
      <c r="F35" s="87">
        <v>28.276290000000007</v>
      </c>
      <c r="G35" s="91"/>
      <c r="H35" s="87">
        <v>36.716999999999999</v>
      </c>
      <c r="I35" s="87">
        <v>52.167000000000002</v>
      </c>
      <c r="J35" s="87">
        <v>32.606000000000002</v>
      </c>
      <c r="K35" s="87">
        <v>-13.49</v>
      </c>
      <c r="L35" s="91"/>
      <c r="M35" s="87">
        <v>36.643000000000001</v>
      </c>
      <c r="N35" s="87">
        <v>12.772</v>
      </c>
      <c r="O35" s="87">
        <v>34.731999999999999</v>
      </c>
      <c r="P35" s="87">
        <v>35</v>
      </c>
      <c r="Q35" s="91"/>
      <c r="R35" s="87">
        <v>16</v>
      </c>
      <c r="S35" s="87">
        <v>-8</v>
      </c>
      <c r="T35" s="87">
        <v>20</v>
      </c>
      <c r="U35" s="87">
        <v>-30</v>
      </c>
      <c r="V35" s="91"/>
      <c r="W35" s="72">
        <v>-17</v>
      </c>
      <c r="X35" s="87">
        <v>7</v>
      </c>
      <c r="Y35" s="87">
        <v>3</v>
      </c>
      <c r="Z35" s="142">
        <v>36</v>
      </c>
      <c r="AA35" s="125"/>
      <c r="AB35" s="128">
        <v>38</v>
      </c>
      <c r="AC35" s="71">
        <v>-3</v>
      </c>
      <c r="AD35" s="71">
        <v>-11</v>
      </c>
      <c r="AE35" s="139">
        <v>-124</v>
      </c>
      <c r="AF35" s="91"/>
      <c r="AG35" s="71">
        <v>-88</v>
      </c>
      <c r="AH35" s="91"/>
      <c r="AI35" s="91"/>
      <c r="AJ35" s="91"/>
      <c r="AK35" s="91"/>
      <c r="AL35" s="87">
        <v>186.119</v>
      </c>
      <c r="AM35" s="87">
        <v>108</v>
      </c>
      <c r="AN35" s="87">
        <v>119</v>
      </c>
      <c r="AO35" s="87">
        <v>-2</v>
      </c>
      <c r="AP35" s="139">
        <v>29</v>
      </c>
      <c r="AQ35" s="139">
        <v>-100</v>
      </c>
      <c r="AR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</row>
    <row r="36" spans="1:75">
      <c r="A36" s="23"/>
      <c r="B36" s="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17"/>
      <c r="X36" s="28"/>
      <c r="Y36" s="28"/>
      <c r="Z36" s="140"/>
      <c r="AA36" s="83"/>
      <c r="AB36" s="83"/>
      <c r="AC36" s="28"/>
      <c r="AD36" s="28"/>
      <c r="AE36" s="140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37"/>
      <c r="AQ36" s="138"/>
      <c r="AR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</row>
    <row r="37" spans="1:75">
      <c r="A37" s="23" t="s">
        <v>97</v>
      </c>
      <c r="B37" s="6"/>
      <c r="C37" s="28">
        <v>1.6859999999999999</v>
      </c>
      <c r="D37" s="28">
        <v>9.7509999999999994</v>
      </c>
      <c r="E37" s="28">
        <v>10.009</v>
      </c>
      <c r="F37" s="28">
        <v>21.608000000000001</v>
      </c>
      <c r="G37" s="28"/>
      <c r="H37" s="28">
        <v>5.5949999999999998</v>
      </c>
      <c r="I37" s="28">
        <v>7.0389999999999997</v>
      </c>
      <c r="J37" s="28">
        <v>8.02</v>
      </c>
      <c r="K37" s="28">
        <v>17.346</v>
      </c>
      <c r="L37" s="28"/>
      <c r="M37" s="28">
        <v>5.0129999999999999</v>
      </c>
      <c r="N37" s="28">
        <v>20.218</v>
      </c>
      <c r="O37" s="28">
        <v>14.26</v>
      </c>
      <c r="P37" s="28">
        <v>19</v>
      </c>
      <c r="Q37" s="28"/>
      <c r="R37" s="28">
        <v>6</v>
      </c>
      <c r="S37" s="28">
        <v>7</v>
      </c>
      <c r="T37" s="28">
        <v>63</v>
      </c>
      <c r="U37" s="28">
        <v>16</v>
      </c>
      <c r="V37" s="28"/>
      <c r="W37" s="117">
        <v>8</v>
      </c>
      <c r="X37" s="28">
        <v>13</v>
      </c>
      <c r="Y37" s="28">
        <v>10</v>
      </c>
      <c r="Z37" s="140">
        <v>12</v>
      </c>
      <c r="AA37" s="83"/>
      <c r="AB37" s="83">
        <v>5</v>
      </c>
      <c r="AC37" s="28">
        <v>7</v>
      </c>
      <c r="AD37" s="28">
        <v>10</v>
      </c>
      <c r="AE37" s="140">
        <v>23</v>
      </c>
      <c r="AF37" s="28"/>
      <c r="AG37" s="28">
        <v>9</v>
      </c>
      <c r="AH37" s="28"/>
      <c r="AI37" s="28"/>
      <c r="AJ37" s="28"/>
      <c r="AK37" s="28"/>
      <c r="AL37" s="28">
        <v>43.054000000000002</v>
      </c>
      <c r="AM37" s="28">
        <v>38</v>
      </c>
      <c r="AN37" s="28">
        <v>58</v>
      </c>
      <c r="AO37" s="28">
        <v>92</v>
      </c>
      <c r="AP37" s="135">
        <v>43</v>
      </c>
      <c r="AQ37" s="135">
        <v>45</v>
      </c>
      <c r="AR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</row>
    <row r="38" spans="1:75">
      <c r="A38" s="23" t="s">
        <v>41</v>
      </c>
      <c r="B38" s="6"/>
      <c r="C38" s="28">
        <v>6.5659999999999998</v>
      </c>
      <c r="D38" s="28">
        <v>6.5549999999999997</v>
      </c>
      <c r="E38" s="28">
        <v>6.5449999999999999</v>
      </c>
      <c r="F38" s="28">
        <v>7.0940000000000003</v>
      </c>
      <c r="G38" s="28"/>
      <c r="H38" s="28">
        <v>7.351</v>
      </c>
      <c r="I38" s="28">
        <v>7.3470000000000004</v>
      </c>
      <c r="J38" s="28">
        <v>7.2679999999999998</v>
      </c>
      <c r="K38" s="28">
        <v>8.0340000000000007</v>
      </c>
      <c r="L38" s="28"/>
      <c r="M38" s="28">
        <v>8.0609999999999999</v>
      </c>
      <c r="N38" s="28">
        <v>8.3369999999999997</v>
      </c>
      <c r="O38" s="28">
        <v>8.5690000000000008</v>
      </c>
      <c r="P38" s="28">
        <v>9</v>
      </c>
      <c r="Q38" s="28"/>
      <c r="R38" s="28">
        <v>9</v>
      </c>
      <c r="S38" s="28">
        <v>9</v>
      </c>
      <c r="T38" s="28">
        <v>9</v>
      </c>
      <c r="U38" s="28">
        <v>12</v>
      </c>
      <c r="V38" s="28"/>
      <c r="W38" s="117">
        <v>11</v>
      </c>
      <c r="X38" s="28">
        <v>11</v>
      </c>
      <c r="Y38" s="28">
        <v>10</v>
      </c>
      <c r="Z38" s="140">
        <v>11</v>
      </c>
      <c r="AA38" s="83"/>
      <c r="AB38" s="83">
        <v>10</v>
      </c>
      <c r="AC38" s="28">
        <v>10</v>
      </c>
      <c r="AD38" s="28">
        <v>10</v>
      </c>
      <c r="AE38" s="140">
        <v>9</v>
      </c>
      <c r="AF38" s="28"/>
      <c r="AG38" s="28">
        <v>13</v>
      </c>
      <c r="AH38" s="28"/>
      <c r="AI38" s="28"/>
      <c r="AJ38" s="28"/>
      <c r="AK38" s="28"/>
      <c r="AL38" s="28">
        <v>26.76</v>
      </c>
      <c r="AM38" s="28">
        <v>30</v>
      </c>
      <c r="AN38" s="28">
        <v>34</v>
      </c>
      <c r="AO38" s="28">
        <v>39</v>
      </c>
      <c r="AP38" s="135">
        <v>43</v>
      </c>
      <c r="AQ38" s="135">
        <v>39</v>
      </c>
      <c r="AR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</row>
    <row r="39" spans="1:75">
      <c r="A39" s="23" t="s">
        <v>114</v>
      </c>
      <c r="B39" s="6"/>
      <c r="C39" s="28">
        <v>0</v>
      </c>
      <c r="D39" s="28">
        <v>0</v>
      </c>
      <c r="E39" s="28">
        <v>0</v>
      </c>
      <c r="F39" s="28">
        <v>0</v>
      </c>
      <c r="G39" s="28"/>
      <c r="H39" s="28">
        <v>0</v>
      </c>
      <c r="I39" s="28">
        <v>0</v>
      </c>
      <c r="J39" s="28">
        <v>0</v>
      </c>
      <c r="K39" s="28">
        <v>0</v>
      </c>
      <c r="L39" s="28"/>
      <c r="M39" s="28">
        <v>0</v>
      </c>
      <c r="N39" s="28">
        <v>0</v>
      </c>
      <c r="O39" s="28">
        <v>0</v>
      </c>
      <c r="P39" s="28">
        <v>1</v>
      </c>
      <c r="Q39" s="28"/>
      <c r="R39" s="28">
        <v>0</v>
      </c>
      <c r="S39" s="28">
        <v>0</v>
      </c>
      <c r="T39" s="28">
        <v>0</v>
      </c>
      <c r="U39" s="28">
        <v>4</v>
      </c>
      <c r="V39" s="28"/>
      <c r="W39" s="117">
        <v>0</v>
      </c>
      <c r="X39" s="28">
        <v>0</v>
      </c>
      <c r="Y39" s="28">
        <v>0</v>
      </c>
      <c r="Z39" s="140">
        <v>4</v>
      </c>
      <c r="AA39" s="83"/>
      <c r="AB39" s="83">
        <v>0</v>
      </c>
      <c r="AC39" s="28">
        <v>0</v>
      </c>
      <c r="AD39" s="28">
        <v>0</v>
      </c>
      <c r="AE39" s="140">
        <v>3</v>
      </c>
      <c r="AF39" s="28"/>
      <c r="AG39" s="28">
        <v>-1</v>
      </c>
      <c r="AH39" s="28"/>
      <c r="AI39" s="28"/>
      <c r="AJ39" s="28"/>
      <c r="AK39" s="28"/>
      <c r="AL39" s="28">
        <v>0</v>
      </c>
      <c r="AM39" s="28">
        <v>0</v>
      </c>
      <c r="AN39" s="28">
        <v>1</v>
      </c>
      <c r="AO39" s="28">
        <v>4</v>
      </c>
      <c r="AP39" s="135">
        <v>4</v>
      </c>
      <c r="AQ39" s="135">
        <v>3</v>
      </c>
      <c r="AR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</row>
    <row r="40" spans="1:75" s="4" customFormat="1" hidden="1" outlineLevel="1">
      <c r="A40" s="92" t="s">
        <v>98</v>
      </c>
      <c r="B40" s="93"/>
      <c r="C40" s="96">
        <v>100.369</v>
      </c>
      <c r="D40" s="96">
        <v>99.2</v>
      </c>
      <c r="E40" s="96">
        <v>-11.9</v>
      </c>
      <c r="F40" s="96">
        <v>98.5</v>
      </c>
      <c r="G40" s="11"/>
      <c r="H40" s="96">
        <v>33.448</v>
      </c>
      <c r="I40" s="96">
        <v>63.800000000000004</v>
      </c>
      <c r="J40" s="96">
        <v>24.799999999999997</v>
      </c>
      <c r="K40" s="96">
        <v>-16</v>
      </c>
      <c r="L40" s="11"/>
      <c r="M40" s="96">
        <v>45.858999999999995</v>
      </c>
      <c r="N40" s="96">
        <v>18</v>
      </c>
      <c r="O40" s="96">
        <v>48.7</v>
      </c>
      <c r="P40" s="96">
        <v>56.2</v>
      </c>
      <c r="Q40" s="11"/>
      <c r="R40" s="96">
        <v>28</v>
      </c>
      <c r="S40" s="96">
        <v>-1</v>
      </c>
      <c r="T40" s="96">
        <v>36</v>
      </c>
      <c r="U40" s="96">
        <v>-1</v>
      </c>
      <c r="V40" s="11"/>
      <c r="W40" s="144">
        <v>-10</v>
      </c>
      <c r="X40" s="96">
        <v>21</v>
      </c>
      <c r="Y40" s="108"/>
      <c r="Z40" s="108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97">
        <v>286.2</v>
      </c>
      <c r="AM40" s="97">
        <v>106</v>
      </c>
      <c r="AN40" s="97">
        <v>169</v>
      </c>
      <c r="AO40" s="97">
        <v>61</v>
      </c>
      <c r="AP40" s="150"/>
      <c r="AQ40" s="85"/>
      <c r="AR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</row>
    <row r="41" spans="1:75" collapsed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01"/>
      <c r="X41" s="101"/>
      <c r="Y41" s="26"/>
      <c r="Z41" s="26"/>
      <c r="AA41" s="52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5"/>
      <c r="AP41" s="114"/>
      <c r="AQ41" s="20"/>
      <c r="AR41" s="39"/>
      <c r="AS41" s="10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"/>
      <c r="BT41" s="10"/>
      <c r="BU41" s="10"/>
      <c r="BV41" s="10"/>
    </row>
    <row r="42" spans="1:7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V42" s="30"/>
      <c r="W42" s="102"/>
      <c r="X42" s="102"/>
      <c r="Y42" s="30"/>
      <c r="Z42" s="30"/>
      <c r="AA42" s="126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114"/>
      <c r="AQ42" s="20"/>
      <c r="AR42" s="39"/>
      <c r="AS42" s="10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"/>
      <c r="BT42" s="10"/>
      <c r="BU42" s="10"/>
      <c r="BV42" s="10"/>
    </row>
    <row r="43" spans="1:75" s="16" customFormat="1" ht="27" customHeight="1">
      <c r="A43" s="109" t="s">
        <v>93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23"/>
      <c r="AB43" s="118"/>
      <c r="AC43" s="118"/>
      <c r="AD43" s="118"/>
      <c r="AE43" s="109"/>
      <c r="AF43" s="118"/>
      <c r="AG43" s="146"/>
      <c r="AH43" s="146"/>
      <c r="AI43" s="146"/>
      <c r="AJ43" s="146"/>
      <c r="AK43" s="146"/>
      <c r="AL43" s="109"/>
      <c r="AM43" s="109"/>
      <c r="AN43" s="109"/>
      <c r="AO43" s="109"/>
      <c r="AP43" s="109"/>
      <c r="AQ43" s="41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W43" s="15"/>
    </row>
    <row r="44" spans="1:75" s="19" customFormat="1">
      <c r="A44" s="21" t="s">
        <v>94</v>
      </c>
      <c r="B44" s="12"/>
      <c r="C44" s="35"/>
      <c r="D44" s="35"/>
      <c r="E44" s="35"/>
      <c r="F44" s="3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24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13"/>
      <c r="AQ44" s="42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W44" s="18"/>
    </row>
    <row r="45" spans="1:75">
      <c r="A45" s="23" t="s">
        <v>95</v>
      </c>
      <c r="B45" s="6"/>
      <c r="C45" s="28">
        <v>267.12299999999999</v>
      </c>
      <c r="D45" s="28">
        <v>274.34199999999998</v>
      </c>
      <c r="E45" s="28">
        <v>294.17700000000002</v>
      </c>
      <c r="F45" s="28">
        <v>222.899</v>
      </c>
      <c r="G45" s="28"/>
      <c r="H45" s="28">
        <v>380.721</v>
      </c>
      <c r="I45" s="28">
        <v>352.697</v>
      </c>
      <c r="J45" s="28">
        <v>349.46100000000001</v>
      </c>
      <c r="K45" s="28">
        <v>414.12099999999998</v>
      </c>
      <c r="L45" s="28"/>
      <c r="M45" s="28">
        <v>325.37799999999999</v>
      </c>
      <c r="N45" s="28">
        <v>228.87899999999999</v>
      </c>
      <c r="O45" s="28">
        <v>231.68</v>
      </c>
      <c r="P45" s="28">
        <v>245</v>
      </c>
      <c r="Q45" s="28"/>
      <c r="R45" s="28">
        <v>222</v>
      </c>
      <c r="S45" s="28">
        <v>151</v>
      </c>
      <c r="T45" s="28">
        <v>183</v>
      </c>
      <c r="U45" s="28">
        <v>256</v>
      </c>
      <c r="V45" s="28"/>
      <c r="W45" s="83">
        <v>211</v>
      </c>
      <c r="X45" s="28">
        <v>192</v>
      </c>
      <c r="Y45" s="28">
        <v>237</v>
      </c>
      <c r="Z45" s="140">
        <v>254</v>
      </c>
      <c r="AA45" s="83"/>
      <c r="AB45" s="83">
        <v>227</v>
      </c>
      <c r="AC45" s="28">
        <v>187</v>
      </c>
      <c r="AD45" s="28">
        <v>273</v>
      </c>
      <c r="AE45" s="135">
        <v>336</v>
      </c>
      <c r="AF45" s="28"/>
      <c r="AG45" s="28">
        <v>277</v>
      </c>
      <c r="AH45" s="28"/>
      <c r="AI45" s="28"/>
      <c r="AJ45" s="28"/>
      <c r="AK45" s="28"/>
      <c r="AL45" s="28">
        <v>1058.5409999999999</v>
      </c>
      <c r="AM45" s="28">
        <v>1497</v>
      </c>
      <c r="AN45" s="28">
        <v>1031</v>
      </c>
      <c r="AO45" s="28">
        <v>812</v>
      </c>
      <c r="AP45" s="135">
        <v>894</v>
      </c>
      <c r="AQ45" s="135">
        <v>1023</v>
      </c>
      <c r="AR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</row>
    <row r="46" spans="1:75">
      <c r="A46" s="23" t="s">
        <v>145</v>
      </c>
      <c r="B46" s="6"/>
      <c r="C46" s="28">
        <v>100.962</v>
      </c>
      <c r="D46" s="28">
        <v>91.992000000000004</v>
      </c>
      <c r="E46" s="28">
        <v>89.15</v>
      </c>
      <c r="F46" s="28">
        <v>211.21799999999999</v>
      </c>
      <c r="G46" s="28"/>
      <c r="H46" s="28">
        <v>81.424999999999997</v>
      </c>
      <c r="I46" s="28">
        <v>84.9</v>
      </c>
      <c r="J46" s="28">
        <v>70.36</v>
      </c>
      <c r="K46" s="28">
        <v>89.314999999999998</v>
      </c>
      <c r="L46" s="28"/>
      <c r="M46" s="28">
        <v>116.90900000000001</v>
      </c>
      <c r="N46" s="28">
        <v>84.180999999999997</v>
      </c>
      <c r="O46" s="28">
        <v>65.281000000000006</v>
      </c>
      <c r="P46" s="28">
        <v>87</v>
      </c>
      <c r="Q46" s="28"/>
      <c r="R46" s="28">
        <v>95</v>
      </c>
      <c r="S46" s="28">
        <v>74</v>
      </c>
      <c r="T46" s="28">
        <v>63</v>
      </c>
      <c r="U46" s="28">
        <v>96</v>
      </c>
      <c r="V46" s="28"/>
      <c r="W46" s="83">
        <v>67</v>
      </c>
      <c r="X46" s="28">
        <v>61</v>
      </c>
      <c r="Y46" s="28">
        <v>40</v>
      </c>
      <c r="Z46" s="140">
        <v>86</v>
      </c>
      <c r="AA46" s="83"/>
      <c r="AB46" s="83">
        <v>77</v>
      </c>
      <c r="AC46" s="28">
        <v>55</v>
      </c>
      <c r="AD46" s="28">
        <v>43</v>
      </c>
      <c r="AE46" s="135">
        <v>58</v>
      </c>
      <c r="AF46" s="28"/>
      <c r="AG46" s="28">
        <v>101</v>
      </c>
      <c r="AH46" s="28"/>
      <c r="AI46" s="28"/>
      <c r="AJ46" s="28"/>
      <c r="AK46" s="28"/>
      <c r="AL46" s="28">
        <v>493.322</v>
      </c>
      <c r="AM46" s="28">
        <v>326</v>
      </c>
      <c r="AN46" s="28">
        <v>353</v>
      </c>
      <c r="AO46" s="28">
        <v>328</v>
      </c>
      <c r="AP46" s="135">
        <v>254</v>
      </c>
      <c r="AQ46" s="135">
        <v>233</v>
      </c>
      <c r="AR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</row>
    <row r="47" spans="1:75" s="4" customFormat="1">
      <c r="A47" s="92" t="s">
        <v>146</v>
      </c>
      <c r="B47" s="93"/>
      <c r="C47" s="91">
        <v>368.08499999999998</v>
      </c>
      <c r="D47" s="91">
        <v>366.334</v>
      </c>
      <c r="E47" s="91">
        <v>383.327</v>
      </c>
      <c r="F47" s="91">
        <v>434.11700000000002</v>
      </c>
      <c r="G47" s="91"/>
      <c r="H47" s="91">
        <v>462.14600000000002</v>
      </c>
      <c r="I47" s="91">
        <v>437.59699999999998</v>
      </c>
      <c r="J47" s="91">
        <v>419.82100000000003</v>
      </c>
      <c r="K47" s="91">
        <v>503.43599999999998</v>
      </c>
      <c r="L47" s="91"/>
      <c r="M47" s="91">
        <v>442.28699999999998</v>
      </c>
      <c r="N47" s="91">
        <v>313.06</v>
      </c>
      <c r="O47" s="91">
        <v>296.96100000000001</v>
      </c>
      <c r="P47" s="91">
        <v>332</v>
      </c>
      <c r="Q47" s="91"/>
      <c r="R47" s="91">
        <v>317</v>
      </c>
      <c r="S47" s="91">
        <v>225</v>
      </c>
      <c r="T47" s="91">
        <v>246</v>
      </c>
      <c r="U47" s="91">
        <v>352</v>
      </c>
      <c r="V47" s="91"/>
      <c r="W47" s="89">
        <v>278</v>
      </c>
      <c r="X47" s="91">
        <v>253</v>
      </c>
      <c r="Y47" s="91">
        <v>277</v>
      </c>
      <c r="Z47" s="141">
        <v>340</v>
      </c>
      <c r="AA47" s="89"/>
      <c r="AB47" s="91">
        <v>304</v>
      </c>
      <c r="AC47" s="91">
        <v>242</v>
      </c>
      <c r="AD47" s="91">
        <v>316</v>
      </c>
      <c r="AE47" s="136">
        <v>394</v>
      </c>
      <c r="AF47" s="91"/>
      <c r="AG47" s="91">
        <v>378</v>
      </c>
      <c r="AH47" s="91"/>
      <c r="AI47" s="91"/>
      <c r="AJ47" s="91"/>
      <c r="AK47" s="91"/>
      <c r="AL47" s="91">
        <v>1551.8630000000001</v>
      </c>
      <c r="AM47" s="91">
        <v>1823</v>
      </c>
      <c r="AN47" s="91">
        <v>1384</v>
      </c>
      <c r="AO47" s="91">
        <v>1140</v>
      </c>
      <c r="AP47" s="136">
        <v>1148</v>
      </c>
      <c r="AQ47" s="136">
        <v>1256</v>
      </c>
      <c r="AR47" s="133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</row>
    <row r="48" spans="1:75">
      <c r="A48" s="23"/>
      <c r="B48" s="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83"/>
      <c r="X48" s="28"/>
      <c r="Y48" s="28"/>
      <c r="Z48" s="140"/>
      <c r="AA48" s="83"/>
      <c r="AB48" s="83"/>
      <c r="AC48" s="28"/>
      <c r="AD48" s="28"/>
      <c r="AE48" s="13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137"/>
      <c r="AQ48" s="138"/>
      <c r="AR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</row>
    <row r="49" spans="1:70" s="4" customFormat="1">
      <c r="A49" s="92" t="s">
        <v>75</v>
      </c>
      <c r="B49" s="93"/>
      <c r="C49" s="87">
        <v>-24.204494611932382</v>
      </c>
      <c r="D49" s="87">
        <v>123.32900461193238</v>
      </c>
      <c r="E49" s="87">
        <v>88.625</v>
      </c>
      <c r="F49" s="87">
        <v>45.573999999999998</v>
      </c>
      <c r="G49" s="91"/>
      <c r="H49" s="87">
        <v>183.82599999999999</v>
      </c>
      <c r="I49" s="87">
        <v>189.66399999999999</v>
      </c>
      <c r="J49" s="87">
        <v>154.614</v>
      </c>
      <c r="K49" s="87">
        <v>169.89599999999999</v>
      </c>
      <c r="L49" s="91"/>
      <c r="M49" s="87">
        <v>153.21199999999999</v>
      </c>
      <c r="N49" s="87">
        <v>74.305000000000007</v>
      </c>
      <c r="O49" s="87">
        <v>67.147000000000006</v>
      </c>
      <c r="P49" s="87">
        <v>86</v>
      </c>
      <c r="Q49" s="91"/>
      <c r="R49" s="87">
        <v>133</v>
      </c>
      <c r="S49" s="87">
        <v>35</v>
      </c>
      <c r="T49" s="87">
        <v>27</v>
      </c>
      <c r="U49" s="87">
        <v>120</v>
      </c>
      <c r="V49" s="91"/>
      <c r="W49" s="128">
        <v>104</v>
      </c>
      <c r="X49" s="87">
        <v>73</v>
      </c>
      <c r="Y49" s="87">
        <v>90</v>
      </c>
      <c r="Z49" s="142">
        <v>131</v>
      </c>
      <c r="AA49" s="125"/>
      <c r="AB49" s="128">
        <v>103</v>
      </c>
      <c r="AC49" s="87">
        <v>65</v>
      </c>
      <c r="AD49" s="87">
        <v>66</v>
      </c>
      <c r="AE49" s="139">
        <v>95</v>
      </c>
      <c r="AF49" s="91"/>
      <c r="AG49" s="87">
        <v>118</v>
      </c>
      <c r="AH49" s="91"/>
      <c r="AI49" s="91"/>
      <c r="AJ49" s="91"/>
      <c r="AK49" s="91"/>
      <c r="AL49" s="87">
        <v>233.32400000000001</v>
      </c>
      <c r="AM49" s="87">
        <v>698</v>
      </c>
      <c r="AN49" s="87">
        <v>392</v>
      </c>
      <c r="AO49" s="87">
        <v>315</v>
      </c>
      <c r="AP49" s="139">
        <v>398</v>
      </c>
      <c r="AQ49" s="139">
        <v>329</v>
      </c>
      <c r="AR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</row>
    <row r="50" spans="1:70">
      <c r="A50" s="23" t="s">
        <v>108</v>
      </c>
      <c r="B50" s="6"/>
      <c r="C50" s="28">
        <v>-48.027494611932383</v>
      </c>
      <c r="D50" s="28">
        <v>101.10700461193238</v>
      </c>
      <c r="E50" s="28">
        <v>58.771000000000001</v>
      </c>
      <c r="F50" s="28">
        <v>11.898</v>
      </c>
      <c r="G50" s="28"/>
      <c r="H50" s="28">
        <v>150.233</v>
      </c>
      <c r="I50" s="28">
        <v>155.28700000000001</v>
      </c>
      <c r="J50" s="28">
        <v>119.41</v>
      </c>
      <c r="K50" s="28">
        <v>131.07</v>
      </c>
      <c r="L50" s="28"/>
      <c r="M50" s="28">
        <v>114.77500000000001</v>
      </c>
      <c r="N50" s="28">
        <v>33.631</v>
      </c>
      <c r="O50" s="28">
        <v>25.184000000000001</v>
      </c>
      <c r="P50" s="28">
        <v>33</v>
      </c>
      <c r="Q50" s="28"/>
      <c r="R50" s="28">
        <v>-217</v>
      </c>
      <c r="S50" s="28">
        <v>-257</v>
      </c>
      <c r="T50" s="28">
        <v>95</v>
      </c>
      <c r="U50" s="28">
        <v>-62</v>
      </c>
      <c r="V50" s="28"/>
      <c r="W50" s="83">
        <v>63</v>
      </c>
      <c r="X50" s="28">
        <v>32</v>
      </c>
      <c r="Y50" s="28">
        <v>-37</v>
      </c>
      <c r="Z50" s="140">
        <v>229</v>
      </c>
      <c r="AA50" s="83"/>
      <c r="AB50" s="83">
        <v>63</v>
      </c>
      <c r="AC50" s="28">
        <v>142</v>
      </c>
      <c r="AD50" s="28">
        <v>24</v>
      </c>
      <c r="AE50" s="135">
        <v>201</v>
      </c>
      <c r="AF50" s="28"/>
      <c r="AG50" s="28">
        <v>72</v>
      </c>
      <c r="AH50" s="28"/>
      <c r="AI50" s="28"/>
      <c r="AJ50" s="28"/>
      <c r="AK50" s="28"/>
      <c r="AL50" s="28">
        <v>123.749</v>
      </c>
      <c r="AM50" s="28">
        <v>556</v>
      </c>
      <c r="AN50" s="28">
        <v>207</v>
      </c>
      <c r="AO50" s="28">
        <v>-441</v>
      </c>
      <c r="AP50" s="135">
        <v>287</v>
      </c>
      <c r="AQ50" s="135">
        <v>430</v>
      </c>
      <c r="AR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</row>
    <row r="51" spans="1:70">
      <c r="A51" s="23" t="s">
        <v>96</v>
      </c>
      <c r="B51" s="6"/>
      <c r="C51" s="28">
        <v>-2.3559999999999999</v>
      </c>
      <c r="D51" s="28">
        <v>-3.008</v>
      </c>
      <c r="E51" s="28">
        <v>-14.797000000000001</v>
      </c>
      <c r="F51" s="28">
        <v>-9.4749999999999996</v>
      </c>
      <c r="G51" s="28"/>
      <c r="H51" s="28">
        <v>-19.279</v>
      </c>
      <c r="I51" s="28">
        <v>-18.343</v>
      </c>
      <c r="J51" s="28">
        <v>-17.709</v>
      </c>
      <c r="K51" s="28">
        <v>-17.669</v>
      </c>
      <c r="L51" s="28"/>
      <c r="M51" s="28">
        <v>-16.233000000000001</v>
      </c>
      <c r="N51" s="28">
        <v>-18.483000000000001</v>
      </c>
      <c r="O51" s="28">
        <v>-18.268999999999998</v>
      </c>
      <c r="P51" s="28">
        <v>-9</v>
      </c>
      <c r="Q51" s="28"/>
      <c r="R51" s="28">
        <v>-20</v>
      </c>
      <c r="S51" s="28">
        <v>-20</v>
      </c>
      <c r="T51" s="28">
        <v>95</v>
      </c>
      <c r="U51" s="28">
        <v>-14</v>
      </c>
      <c r="V51" s="28"/>
      <c r="W51" s="83">
        <v>-18</v>
      </c>
      <c r="X51" s="28">
        <v>-15</v>
      </c>
      <c r="Y51" s="28">
        <v>-13</v>
      </c>
      <c r="Z51" s="140">
        <v>-14</v>
      </c>
      <c r="AA51" s="83"/>
      <c r="AB51" s="83">
        <v>-13</v>
      </c>
      <c r="AC51" s="28">
        <v>-13</v>
      </c>
      <c r="AD51" s="28">
        <v>-13</v>
      </c>
      <c r="AE51" s="135">
        <v>-12</v>
      </c>
      <c r="AF51" s="28"/>
      <c r="AG51" s="28">
        <v>-13</v>
      </c>
      <c r="AH51" s="28"/>
      <c r="AI51" s="28"/>
      <c r="AJ51" s="28"/>
      <c r="AK51" s="28"/>
      <c r="AL51" s="28">
        <v>-29.635999999999999</v>
      </c>
      <c r="AM51" s="28">
        <v>-73</v>
      </c>
      <c r="AN51" s="28">
        <v>-62</v>
      </c>
      <c r="AO51" s="28">
        <v>41</v>
      </c>
      <c r="AP51" s="135">
        <v>-60</v>
      </c>
      <c r="AQ51" s="135">
        <v>-51</v>
      </c>
      <c r="AR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</row>
    <row r="52" spans="1:70">
      <c r="A52" s="23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83"/>
      <c r="X52" s="28"/>
      <c r="Y52" s="28"/>
      <c r="Z52" s="140"/>
      <c r="AA52" s="83"/>
      <c r="AB52" s="83"/>
      <c r="AC52" s="28"/>
      <c r="AD52" s="28"/>
      <c r="AE52" s="13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135"/>
      <c r="AQ52" s="135"/>
      <c r="AR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</row>
    <row r="53" spans="1:70" s="4" customFormat="1">
      <c r="A53" s="92" t="s">
        <v>112</v>
      </c>
      <c r="B53" s="93"/>
      <c r="C53" s="91">
        <v>-50.383494611932385</v>
      </c>
      <c r="D53" s="91">
        <v>98.099004611932386</v>
      </c>
      <c r="E53" s="91">
        <v>43.973999999999997</v>
      </c>
      <c r="F53" s="91">
        <v>2.423</v>
      </c>
      <c r="G53" s="91"/>
      <c r="H53" s="91">
        <v>130.95400000000001</v>
      </c>
      <c r="I53" s="91">
        <v>136.94399999999999</v>
      </c>
      <c r="J53" s="91">
        <v>101.70099999999999</v>
      </c>
      <c r="K53" s="91">
        <v>113.401</v>
      </c>
      <c r="L53" s="91"/>
      <c r="M53" s="91">
        <v>98.542000000000002</v>
      </c>
      <c r="N53" s="91">
        <v>15.148</v>
      </c>
      <c r="O53" s="91">
        <v>6.915</v>
      </c>
      <c r="P53" s="91">
        <v>24</v>
      </c>
      <c r="Q53" s="91"/>
      <c r="R53" s="91">
        <v>-237</v>
      </c>
      <c r="S53" s="91">
        <v>-277</v>
      </c>
      <c r="T53" s="91">
        <v>190</v>
      </c>
      <c r="U53" s="91">
        <v>-76</v>
      </c>
      <c r="V53" s="91"/>
      <c r="W53" s="89">
        <v>45</v>
      </c>
      <c r="X53" s="91">
        <v>17</v>
      </c>
      <c r="Y53" s="91">
        <v>-50</v>
      </c>
      <c r="Z53" s="141">
        <v>215</v>
      </c>
      <c r="AA53" s="89"/>
      <c r="AB53" s="89">
        <v>50</v>
      </c>
      <c r="AC53" s="91">
        <v>129</v>
      </c>
      <c r="AD53" s="91">
        <v>11</v>
      </c>
      <c r="AE53" s="136">
        <v>189</v>
      </c>
      <c r="AF53" s="91"/>
      <c r="AG53" s="91">
        <v>59</v>
      </c>
      <c r="AH53" s="91"/>
      <c r="AI53" s="91"/>
      <c r="AJ53" s="91"/>
      <c r="AK53" s="91"/>
      <c r="AL53" s="91">
        <v>94.113</v>
      </c>
      <c r="AM53" s="91">
        <v>483</v>
      </c>
      <c r="AN53" s="91">
        <v>145</v>
      </c>
      <c r="AO53" s="91">
        <v>-400</v>
      </c>
      <c r="AP53" s="136">
        <v>227</v>
      </c>
      <c r="AQ53" s="136">
        <v>379</v>
      </c>
      <c r="AR53" s="133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</row>
    <row r="54" spans="1:70">
      <c r="A54" s="23" t="s">
        <v>69</v>
      </c>
      <c r="B54" s="6"/>
      <c r="C54" s="28">
        <v>10.248183976267153</v>
      </c>
      <c r="D54" s="28">
        <v>-19.564093976267156</v>
      </c>
      <c r="E54" s="28">
        <v>-9.1709999999999994</v>
      </c>
      <c r="F54" s="28">
        <v>-0.66800000000000004</v>
      </c>
      <c r="G54" s="28"/>
      <c r="H54" s="28">
        <v>-30.6</v>
      </c>
      <c r="I54" s="28">
        <v>-20.388000000000002</v>
      </c>
      <c r="J54" s="28">
        <v>-19.678000000000001</v>
      </c>
      <c r="K54" s="28">
        <v>-28.334</v>
      </c>
      <c r="L54" s="28"/>
      <c r="M54" s="28">
        <v>-19.396000000000001</v>
      </c>
      <c r="N54" s="28">
        <v>-1.125</v>
      </c>
      <c r="O54" s="28">
        <v>-2.0419999999999998</v>
      </c>
      <c r="P54" s="28">
        <v>-7</v>
      </c>
      <c r="Q54" s="28"/>
      <c r="R54" s="28">
        <v>24</v>
      </c>
      <c r="S54" s="28">
        <v>41</v>
      </c>
      <c r="T54" s="28">
        <v>-16</v>
      </c>
      <c r="U54" s="28">
        <v>48</v>
      </c>
      <c r="V54" s="28"/>
      <c r="W54" s="83">
        <v>-11</v>
      </c>
      <c r="X54" s="28">
        <v>-5</v>
      </c>
      <c r="Y54" s="28">
        <v>8</v>
      </c>
      <c r="Z54" s="140">
        <v>-47</v>
      </c>
      <c r="AA54" s="83"/>
      <c r="AB54" s="83">
        <v>-9</v>
      </c>
      <c r="AC54" s="28">
        <v>-26</v>
      </c>
      <c r="AD54" s="28">
        <v>-1</v>
      </c>
      <c r="AE54" s="135">
        <v>-37</v>
      </c>
      <c r="AF54" s="28"/>
      <c r="AG54" s="28">
        <v>-12</v>
      </c>
      <c r="AH54" s="28"/>
      <c r="AI54" s="28"/>
      <c r="AJ54" s="28"/>
      <c r="AK54" s="28"/>
      <c r="AL54" s="28">
        <v>-19.155000000000001</v>
      </c>
      <c r="AM54" s="28">
        <v>-99</v>
      </c>
      <c r="AN54" s="28">
        <v>-30</v>
      </c>
      <c r="AO54" s="28">
        <v>97</v>
      </c>
      <c r="AP54" s="135">
        <v>-55</v>
      </c>
      <c r="AQ54" s="135">
        <v>-73</v>
      </c>
      <c r="AR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</row>
    <row r="55" spans="1:70" s="4" customFormat="1">
      <c r="A55" s="92" t="s">
        <v>113</v>
      </c>
      <c r="B55" s="93"/>
      <c r="C55" s="87">
        <v>-40.135310635665235</v>
      </c>
      <c r="D55" s="87">
        <v>78.534910635665227</v>
      </c>
      <c r="E55" s="87">
        <v>34.802999999999997</v>
      </c>
      <c r="F55" s="87">
        <v>1.7549999999999999</v>
      </c>
      <c r="G55" s="91"/>
      <c r="H55" s="87">
        <v>100.354</v>
      </c>
      <c r="I55" s="87">
        <v>116.556</v>
      </c>
      <c r="J55" s="87">
        <v>82.022999999999996</v>
      </c>
      <c r="K55" s="87">
        <v>85.066999999999993</v>
      </c>
      <c r="L55" s="91"/>
      <c r="M55" s="87">
        <v>79.146000000000001</v>
      </c>
      <c r="N55" s="87">
        <v>14.023</v>
      </c>
      <c r="O55" s="87">
        <v>4.8730000000000002</v>
      </c>
      <c r="P55" s="87">
        <v>17</v>
      </c>
      <c r="Q55" s="91"/>
      <c r="R55" s="87">
        <v>-213</v>
      </c>
      <c r="S55" s="87">
        <v>-236</v>
      </c>
      <c r="T55" s="87">
        <v>174</v>
      </c>
      <c r="U55" s="87">
        <v>-28</v>
      </c>
      <c r="V55" s="91"/>
      <c r="W55" s="128">
        <v>34</v>
      </c>
      <c r="X55" s="87">
        <v>12</v>
      </c>
      <c r="Y55" s="71">
        <v>-42</v>
      </c>
      <c r="Z55" s="139">
        <v>168</v>
      </c>
      <c r="AA55" s="127"/>
      <c r="AB55" s="72">
        <v>41</v>
      </c>
      <c r="AC55" s="71">
        <v>103</v>
      </c>
      <c r="AD55" s="71">
        <v>10</v>
      </c>
      <c r="AE55" s="139">
        <v>152</v>
      </c>
      <c r="AF55" s="91"/>
      <c r="AG55" s="71">
        <v>47</v>
      </c>
      <c r="AH55" s="91"/>
      <c r="AI55" s="91"/>
      <c r="AJ55" s="91"/>
      <c r="AK55" s="91"/>
      <c r="AL55" s="87">
        <v>74.957999999999998</v>
      </c>
      <c r="AM55" s="87">
        <v>384</v>
      </c>
      <c r="AN55" s="87">
        <v>115</v>
      </c>
      <c r="AO55" s="87">
        <v>-303</v>
      </c>
      <c r="AP55" s="139">
        <v>172</v>
      </c>
      <c r="AQ55" s="139">
        <v>306</v>
      </c>
      <c r="AR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</row>
    <row r="56" spans="1:70">
      <c r="A56" s="23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83"/>
      <c r="X56" s="28"/>
      <c r="Y56" s="28"/>
      <c r="Z56" s="140"/>
      <c r="AA56" s="83"/>
      <c r="AB56" s="83"/>
      <c r="AC56" s="28"/>
      <c r="AD56" s="28"/>
      <c r="AE56" s="13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137"/>
      <c r="AQ56" s="138"/>
      <c r="AR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</row>
    <row r="57" spans="1:70">
      <c r="A57" s="23" t="s">
        <v>97</v>
      </c>
      <c r="B57" s="6"/>
      <c r="C57" s="28">
        <v>52.764000000000003</v>
      </c>
      <c r="D57" s="28">
        <v>409.07499999999999</v>
      </c>
      <c r="E57" s="28">
        <v>756.38699999999994</v>
      </c>
      <c r="F57" s="28">
        <v>115.07</v>
      </c>
      <c r="G57" s="28"/>
      <c r="H57" s="28">
        <v>25.405999999999999</v>
      </c>
      <c r="I57" s="28">
        <v>45.51</v>
      </c>
      <c r="J57" s="28">
        <v>121.453</v>
      </c>
      <c r="K57" s="28">
        <v>78.631</v>
      </c>
      <c r="L57" s="28"/>
      <c r="M57" s="28">
        <v>73.180000000000007</v>
      </c>
      <c r="N57" s="28">
        <v>84.519000000000005</v>
      </c>
      <c r="O57" s="28">
        <v>87.510999999999996</v>
      </c>
      <c r="P57" s="28">
        <v>147</v>
      </c>
      <c r="Q57" s="28"/>
      <c r="R57" s="28">
        <v>63</v>
      </c>
      <c r="S57" s="28">
        <v>78</v>
      </c>
      <c r="T57" s="28">
        <v>43</v>
      </c>
      <c r="U57" s="28">
        <v>64</v>
      </c>
      <c r="V57" s="28"/>
      <c r="W57" s="83">
        <v>18</v>
      </c>
      <c r="X57" s="28">
        <v>28</v>
      </c>
      <c r="Y57" s="28">
        <v>15</v>
      </c>
      <c r="Z57" s="140">
        <v>26</v>
      </c>
      <c r="AA57" s="83"/>
      <c r="AB57" s="83">
        <v>30</v>
      </c>
      <c r="AC57" s="28">
        <v>46</v>
      </c>
      <c r="AD57" s="28">
        <v>80</v>
      </c>
      <c r="AE57" s="135">
        <v>82</v>
      </c>
      <c r="AF57" s="28"/>
      <c r="AG57" s="28">
        <v>22</v>
      </c>
      <c r="AH57" s="28"/>
      <c r="AI57" s="28"/>
      <c r="AJ57" s="28"/>
      <c r="AK57" s="28"/>
      <c r="AL57" s="28">
        <v>1333.296</v>
      </c>
      <c r="AM57" s="28">
        <v>271</v>
      </c>
      <c r="AN57" s="28">
        <v>392</v>
      </c>
      <c r="AO57" s="28">
        <v>248</v>
      </c>
      <c r="AP57" s="135">
        <v>87</v>
      </c>
      <c r="AQ57" s="135">
        <v>238</v>
      </c>
      <c r="AR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</row>
    <row r="58" spans="1:70">
      <c r="A58" s="23" t="s">
        <v>41</v>
      </c>
      <c r="B58" s="6"/>
      <c r="C58" s="28">
        <v>23.823</v>
      </c>
      <c r="D58" s="28">
        <v>22.222000000000001</v>
      </c>
      <c r="E58" s="28">
        <v>29.853999999999999</v>
      </c>
      <c r="F58" s="28">
        <v>33.676000000000002</v>
      </c>
      <c r="G58" s="28"/>
      <c r="H58" s="28">
        <v>33.593000000000004</v>
      </c>
      <c r="I58" s="28">
        <v>34.377000000000002</v>
      </c>
      <c r="J58" s="28">
        <v>35.204000000000001</v>
      </c>
      <c r="K58" s="28">
        <v>38.826000000000001</v>
      </c>
      <c r="L58" s="28"/>
      <c r="M58" s="28">
        <v>38.436999999999998</v>
      </c>
      <c r="N58" s="28">
        <v>40.673999999999999</v>
      </c>
      <c r="O58" s="28">
        <v>41.963000000000001</v>
      </c>
      <c r="P58" s="28">
        <v>47</v>
      </c>
      <c r="Q58" s="28"/>
      <c r="R58" s="28">
        <v>45</v>
      </c>
      <c r="S58" s="28">
        <v>45</v>
      </c>
      <c r="T58" s="28">
        <v>43</v>
      </c>
      <c r="U58" s="28">
        <v>50</v>
      </c>
      <c r="V58" s="28"/>
      <c r="W58" s="83">
        <v>41</v>
      </c>
      <c r="X58" s="28">
        <v>41</v>
      </c>
      <c r="Y58" s="28">
        <v>41</v>
      </c>
      <c r="Z58" s="140">
        <v>41</v>
      </c>
      <c r="AA58" s="83"/>
      <c r="AB58" s="83">
        <v>40</v>
      </c>
      <c r="AC58" s="28">
        <v>40</v>
      </c>
      <c r="AD58" s="28">
        <v>42</v>
      </c>
      <c r="AE58" s="135">
        <v>44</v>
      </c>
      <c r="AF58" s="28"/>
      <c r="AG58" s="28">
        <v>46</v>
      </c>
      <c r="AH58" s="28"/>
      <c r="AI58" s="28"/>
      <c r="AJ58" s="28"/>
      <c r="AK58" s="28"/>
      <c r="AL58" s="28">
        <v>109.575</v>
      </c>
      <c r="AM58" s="28">
        <v>142</v>
      </c>
      <c r="AN58" s="28">
        <v>168</v>
      </c>
      <c r="AO58" s="28">
        <v>183</v>
      </c>
      <c r="AP58" s="135">
        <v>164</v>
      </c>
      <c r="AQ58" s="135">
        <v>166</v>
      </c>
      <c r="AR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</row>
    <row r="59" spans="1:70">
      <c r="A59" s="23" t="s">
        <v>114</v>
      </c>
      <c r="B59" s="6"/>
      <c r="C59" s="28">
        <v>123.47199999999999</v>
      </c>
      <c r="D59" s="28">
        <v>0</v>
      </c>
      <c r="E59" s="28">
        <v>0</v>
      </c>
      <c r="F59" s="28">
        <v>23.776</v>
      </c>
      <c r="G59" s="28"/>
      <c r="H59" s="28">
        <v>6.4349999999999996</v>
      </c>
      <c r="I59" s="28">
        <v>4.0590000000000002</v>
      </c>
      <c r="J59" s="28">
        <v>0</v>
      </c>
      <c r="K59" s="28">
        <v>23.550999999999998</v>
      </c>
      <c r="L59" s="28"/>
      <c r="M59" s="28">
        <v>-4.0000000000000001E-3</v>
      </c>
      <c r="N59" s="28">
        <v>11.375999999999999</v>
      </c>
      <c r="O59" s="28">
        <v>-3.0000000000000001E-3</v>
      </c>
      <c r="P59" s="28">
        <v>6</v>
      </c>
      <c r="Q59" s="28"/>
      <c r="R59" s="28">
        <v>305</v>
      </c>
      <c r="S59" s="28">
        <v>247</v>
      </c>
      <c r="T59" s="28">
        <v>-110</v>
      </c>
      <c r="U59" s="28">
        <v>132</v>
      </c>
      <c r="V59" s="28"/>
      <c r="W59" s="83">
        <v>0</v>
      </c>
      <c r="X59" s="28">
        <v>0</v>
      </c>
      <c r="Y59" s="28">
        <v>86</v>
      </c>
      <c r="Z59" s="140">
        <v>-139</v>
      </c>
      <c r="AA59" s="83"/>
      <c r="AB59" s="83">
        <v>0</v>
      </c>
      <c r="AC59" s="28">
        <v>-117</v>
      </c>
      <c r="AD59" s="28">
        <v>0</v>
      </c>
      <c r="AE59" s="135">
        <v>-150</v>
      </c>
      <c r="AF59" s="28"/>
      <c r="AG59" s="28">
        <v>0</v>
      </c>
      <c r="AH59" s="28"/>
      <c r="AI59" s="28"/>
      <c r="AJ59" s="28"/>
      <c r="AK59" s="28"/>
      <c r="AL59" s="28">
        <v>147.47999999999999</v>
      </c>
      <c r="AM59" s="28">
        <v>34</v>
      </c>
      <c r="AN59" s="28">
        <v>17</v>
      </c>
      <c r="AO59" s="28">
        <v>573</v>
      </c>
      <c r="AP59" s="135">
        <v>-53</v>
      </c>
      <c r="AQ59" s="135">
        <v>-267</v>
      </c>
      <c r="AR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</row>
    <row r="60" spans="1:70" s="4" customFormat="1" hidden="1" outlineLevel="1">
      <c r="A60" s="92" t="s">
        <v>98</v>
      </c>
      <c r="B60" s="93"/>
      <c r="C60" s="96">
        <v>99.471999999999994</v>
      </c>
      <c r="D60" s="96">
        <v>120.39999999999999</v>
      </c>
      <c r="E60" s="96">
        <v>87.8</v>
      </c>
      <c r="F60" s="96">
        <v>107</v>
      </c>
      <c r="G60" s="11"/>
      <c r="H60" s="96">
        <v>191.02599999999998</v>
      </c>
      <c r="I60" s="96">
        <v>155.80000000000001</v>
      </c>
      <c r="J60" s="96">
        <v>151.1</v>
      </c>
      <c r="K60" s="96">
        <v>200</v>
      </c>
      <c r="L60" s="11"/>
      <c r="M60" s="96">
        <v>153.04999999999998</v>
      </c>
      <c r="N60" s="96">
        <v>73.5</v>
      </c>
      <c r="O60" s="96">
        <v>64.199999999999989</v>
      </c>
      <c r="P60" s="96">
        <v>99.2</v>
      </c>
      <c r="Q60" s="11"/>
      <c r="R60" s="96">
        <v>133</v>
      </c>
      <c r="S60" s="96">
        <v>35</v>
      </c>
      <c r="T60" s="96">
        <v>27</v>
      </c>
      <c r="U60" s="96">
        <v>120</v>
      </c>
      <c r="V60" s="11"/>
      <c r="W60" s="97">
        <v>104</v>
      </c>
      <c r="X60" s="96">
        <v>73</v>
      </c>
      <c r="Y60" s="108"/>
      <c r="Z60" s="108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97">
        <v>415.6</v>
      </c>
      <c r="AM60" s="97">
        <v>708</v>
      </c>
      <c r="AN60" s="97">
        <v>401</v>
      </c>
      <c r="AO60" s="97">
        <v>312</v>
      </c>
      <c r="AP60" s="150"/>
      <c r="AQ60" s="85"/>
      <c r="AR60" s="106"/>
    </row>
    <row r="61" spans="1:70" collapsed="1">
      <c r="C61" s="26"/>
      <c r="D61" s="26"/>
      <c r="E61" s="26"/>
      <c r="F61" s="5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V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11"/>
      <c r="AP61" s="115"/>
      <c r="AQ61" s="43"/>
    </row>
    <row r="62" spans="1:70">
      <c r="W62" s="101"/>
      <c r="X62" s="101"/>
    </row>
    <row r="63" spans="1:70">
      <c r="W63" s="103"/>
      <c r="X63" s="103"/>
    </row>
    <row r="64" spans="1:70">
      <c r="W64" s="103"/>
      <c r="X64" s="103"/>
    </row>
    <row r="65" spans="23:24">
      <c r="W65" s="103"/>
      <c r="X65" s="103"/>
    </row>
  </sheetData>
  <pageMargins left="0.70866141732283472" right="0.70866141732283472" top="0.74803149606299213" bottom="0.74803149606299213" header="0.31496062992125984" footer="0.31496062992125984"/>
  <pageSetup paperSize="8" scale="52" orientation="portrait" r:id="rId1"/>
  <ignoredErrors>
    <ignoredError sqref="W13:W15 W9 Y15 Y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26"/>
  <sheetViews>
    <sheetView showGridLines="0" zoomScale="80" zoomScaleNormal="80" workbookViewId="0">
      <selection activeCell="D8" sqref="D8"/>
    </sheetView>
  </sheetViews>
  <sheetFormatPr defaultRowHeight="15"/>
  <cols>
    <col min="1" max="1" width="1.85546875" style="26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36" t="s">
        <v>163</v>
      </c>
      <c r="D1" s="36" t="s">
        <v>166</v>
      </c>
    </row>
    <row r="2" spans="1:8">
      <c r="A2" s="98"/>
      <c r="B2" s="98" t="s">
        <v>0</v>
      </c>
      <c r="C2" s="44"/>
      <c r="D2" s="44"/>
    </row>
    <row r="3" spans="1:8">
      <c r="A3" s="160" t="s">
        <v>1</v>
      </c>
      <c r="B3" s="160"/>
      <c r="C3" s="3"/>
      <c r="D3" s="3"/>
    </row>
    <row r="4" spans="1:8">
      <c r="A4" s="151"/>
      <c r="B4" s="46" t="s">
        <v>2</v>
      </c>
      <c r="C4" s="2">
        <v>14458</v>
      </c>
      <c r="D4" s="2">
        <v>14396</v>
      </c>
      <c r="G4" s="106"/>
      <c r="H4" s="106"/>
    </row>
    <row r="5" spans="1:8">
      <c r="A5" s="151"/>
      <c r="B5" s="46" t="s">
        <v>3</v>
      </c>
      <c r="C5" s="2">
        <v>230</v>
      </c>
      <c r="D5" s="2">
        <v>246</v>
      </c>
      <c r="G5" s="106"/>
      <c r="H5" s="106"/>
    </row>
    <row r="6" spans="1:8">
      <c r="A6" s="151"/>
      <c r="B6" s="46" t="s">
        <v>164</v>
      </c>
      <c r="C6" s="2">
        <v>342</v>
      </c>
      <c r="D6" s="2">
        <v>0</v>
      </c>
      <c r="G6" s="106"/>
      <c r="H6" s="106"/>
    </row>
    <row r="7" spans="1:8">
      <c r="A7" s="151"/>
      <c r="B7" s="46" t="s">
        <v>4</v>
      </c>
      <c r="C7" s="2">
        <v>15</v>
      </c>
      <c r="D7" s="2">
        <v>15</v>
      </c>
      <c r="G7" s="106"/>
      <c r="H7" s="106"/>
    </row>
    <row r="8" spans="1:8" ht="25.5">
      <c r="A8" s="151"/>
      <c r="B8" s="46" t="s">
        <v>125</v>
      </c>
      <c r="C8" s="79">
        <v>1219</v>
      </c>
      <c r="D8" s="79">
        <v>1029</v>
      </c>
      <c r="G8" s="106"/>
      <c r="H8" s="106"/>
    </row>
    <row r="9" spans="1:8">
      <c r="A9" s="98"/>
      <c r="B9" s="46" t="s">
        <v>5</v>
      </c>
      <c r="C9" s="2">
        <v>327</v>
      </c>
      <c r="D9" s="2">
        <v>313</v>
      </c>
      <c r="G9" s="106"/>
      <c r="H9" s="106"/>
    </row>
    <row r="10" spans="1:8">
      <c r="A10" s="98"/>
      <c r="B10" s="46" t="s">
        <v>6</v>
      </c>
      <c r="C10" s="2">
        <v>66</v>
      </c>
      <c r="D10" s="2">
        <v>65</v>
      </c>
      <c r="G10" s="106"/>
      <c r="H10" s="106"/>
    </row>
    <row r="11" spans="1:8">
      <c r="A11" s="98"/>
      <c r="B11" s="46" t="s">
        <v>7</v>
      </c>
      <c r="C11" s="2">
        <v>121</v>
      </c>
      <c r="D11" s="2">
        <v>118</v>
      </c>
      <c r="G11" s="106"/>
      <c r="H11" s="106"/>
    </row>
    <row r="12" spans="1:8">
      <c r="A12" s="98"/>
      <c r="B12" s="100"/>
      <c r="C12" s="45">
        <v>16778</v>
      </c>
      <c r="D12" s="45">
        <v>16182</v>
      </c>
      <c r="G12" s="106"/>
      <c r="H12" s="106"/>
    </row>
    <row r="13" spans="1:8">
      <c r="A13" s="160" t="s">
        <v>8</v>
      </c>
      <c r="B13" s="160"/>
      <c r="C13" s="3"/>
      <c r="D13" s="1"/>
      <c r="G13" s="106"/>
      <c r="H13" s="106"/>
    </row>
    <row r="14" spans="1:8">
      <c r="A14" s="98"/>
      <c r="B14" s="46" t="s">
        <v>9</v>
      </c>
      <c r="C14" s="1">
        <v>901</v>
      </c>
      <c r="D14" s="1">
        <v>687</v>
      </c>
      <c r="G14" s="106"/>
      <c r="H14" s="106"/>
    </row>
    <row r="15" spans="1:8">
      <c r="A15" s="98"/>
      <c r="B15" s="46" t="s">
        <v>10</v>
      </c>
      <c r="C15" s="1">
        <v>3</v>
      </c>
      <c r="D15" s="1">
        <v>4</v>
      </c>
      <c r="G15" s="106"/>
      <c r="H15" s="106"/>
    </row>
    <row r="16" spans="1:8">
      <c r="A16" s="50"/>
      <c r="B16" s="46" t="s">
        <v>11</v>
      </c>
      <c r="C16" s="1">
        <v>1603</v>
      </c>
      <c r="D16" s="1">
        <v>1429</v>
      </c>
      <c r="G16" s="106"/>
      <c r="H16" s="106"/>
    </row>
    <row r="17" spans="1:8" s="82" customFormat="1">
      <c r="A17" s="131"/>
      <c r="B17" s="51" t="s">
        <v>147</v>
      </c>
      <c r="C17" s="1">
        <v>366</v>
      </c>
      <c r="D17" s="1">
        <v>363</v>
      </c>
      <c r="G17" s="106"/>
      <c r="H17" s="106"/>
    </row>
    <row r="18" spans="1:8">
      <c r="A18" s="98"/>
      <c r="B18" s="46" t="s">
        <v>134</v>
      </c>
      <c r="C18" s="1">
        <v>85</v>
      </c>
      <c r="D18" s="1">
        <v>22</v>
      </c>
      <c r="G18" s="106"/>
      <c r="H18" s="106"/>
    </row>
    <row r="19" spans="1:8">
      <c r="A19" s="98"/>
      <c r="B19" s="46" t="s">
        <v>12</v>
      </c>
      <c r="C19" s="1">
        <v>1646</v>
      </c>
      <c r="D19" s="1">
        <v>2724</v>
      </c>
      <c r="G19" s="106"/>
      <c r="H19" s="106"/>
    </row>
    <row r="20" spans="1:8">
      <c r="A20" s="98"/>
      <c r="B20" s="46" t="s">
        <v>13</v>
      </c>
      <c r="C20" s="1">
        <v>488</v>
      </c>
      <c r="D20" s="1">
        <v>188</v>
      </c>
      <c r="G20" s="106"/>
      <c r="H20" s="106"/>
    </row>
    <row r="21" spans="1:8">
      <c r="A21" s="98"/>
      <c r="B21" s="100"/>
      <c r="C21" s="45">
        <v>5092</v>
      </c>
      <c r="D21" s="45">
        <v>5417</v>
      </c>
      <c r="G21" s="106"/>
      <c r="H21" s="106"/>
    </row>
    <row r="22" spans="1:8">
      <c r="A22" s="98"/>
      <c r="B22" s="46"/>
      <c r="C22" s="2"/>
      <c r="D22" s="1"/>
      <c r="G22" s="106"/>
      <c r="H22" s="106"/>
    </row>
    <row r="23" spans="1:8">
      <c r="A23" s="160" t="s">
        <v>14</v>
      </c>
      <c r="B23" s="160"/>
      <c r="C23" s="45">
        <v>21870</v>
      </c>
      <c r="D23" s="45">
        <v>21599</v>
      </c>
      <c r="G23" s="106"/>
      <c r="H23" s="106"/>
    </row>
    <row r="24" spans="1:8">
      <c r="A24" s="52"/>
      <c r="B24" s="53"/>
      <c r="G24" s="106"/>
      <c r="H24" s="106"/>
    </row>
    <row r="25" spans="1:8">
      <c r="C25" s="28"/>
    </row>
    <row r="26" spans="1:8">
      <c r="C26" s="28"/>
    </row>
  </sheetData>
  <mergeCells count="3">
    <mergeCell ref="A3:B3"/>
    <mergeCell ref="A13:B13"/>
    <mergeCell ref="A23:B23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36"/>
  <sheetViews>
    <sheetView showGridLines="0" zoomScale="80" zoomScaleNormal="80" workbookViewId="0">
      <selection activeCell="D18" sqref="D18"/>
    </sheetView>
  </sheetViews>
  <sheetFormatPr defaultRowHeight="15" outlineLevelRow="1"/>
  <cols>
    <col min="1" max="1" width="2.28515625" style="54" customWidth="1"/>
    <col min="2" max="2" width="83" style="54" customWidth="1"/>
    <col min="3" max="3" width="21.5703125" style="54" customWidth="1"/>
    <col min="4" max="4" width="20.140625" style="54" customWidth="1"/>
  </cols>
  <sheetData>
    <row r="1" spans="1:8" ht="50.25" customHeight="1">
      <c r="A1" s="73"/>
      <c r="B1" s="73"/>
      <c r="C1" s="37" t="str">
        <f>Aktywa!C1</f>
        <v>Stan na                31 marca 2019 (niebadane)</v>
      </c>
      <c r="D1" s="37" t="s">
        <v>168</v>
      </c>
    </row>
    <row r="2" spans="1:8" ht="15" customHeight="1">
      <c r="A2" s="161" t="s">
        <v>15</v>
      </c>
      <c r="B2" s="161"/>
      <c r="C2" s="56"/>
      <c r="D2" s="57"/>
    </row>
    <row r="3" spans="1:8" ht="15" customHeight="1">
      <c r="A3" s="161" t="s">
        <v>16</v>
      </c>
      <c r="B3" s="161"/>
      <c r="C3" s="56"/>
      <c r="D3" s="57"/>
    </row>
    <row r="4" spans="1:8">
      <c r="A4" s="99"/>
      <c r="B4" s="58" t="s">
        <v>17</v>
      </c>
      <c r="C4" s="59">
        <v>4522</v>
      </c>
      <c r="D4" s="59">
        <v>4522</v>
      </c>
      <c r="G4" s="106"/>
      <c r="H4" s="106"/>
    </row>
    <row r="5" spans="1:8" hidden="1" outlineLevel="1">
      <c r="A5" s="99"/>
      <c r="B5" s="46" t="s">
        <v>18</v>
      </c>
      <c r="C5" s="59"/>
      <c r="D5" s="59"/>
      <c r="G5" s="106"/>
      <c r="H5" s="106"/>
    </row>
    <row r="6" spans="1:8" collapsed="1">
      <c r="A6" s="99"/>
      <c r="B6" s="46" t="s">
        <v>19</v>
      </c>
      <c r="C6" s="59">
        <v>1018</v>
      </c>
      <c r="D6" s="59">
        <v>1018</v>
      </c>
      <c r="G6" s="106"/>
      <c r="H6" s="106"/>
    </row>
    <row r="7" spans="1:8">
      <c r="A7" s="99"/>
      <c r="B7" s="58" t="s">
        <v>20</v>
      </c>
      <c r="C7" s="59">
        <v>1540</v>
      </c>
      <c r="D7" s="59">
        <v>1540</v>
      </c>
      <c r="G7" s="106"/>
      <c r="H7" s="106"/>
    </row>
    <row r="8" spans="1:8">
      <c r="A8" s="99"/>
      <c r="B8" s="60" t="s">
        <v>21</v>
      </c>
      <c r="C8" s="59">
        <v>-52</v>
      </c>
      <c r="D8" s="59">
        <v>-34</v>
      </c>
      <c r="G8" s="106"/>
      <c r="H8" s="106"/>
    </row>
    <row r="9" spans="1:8">
      <c r="A9" s="99"/>
      <c r="B9" s="58" t="s">
        <v>22</v>
      </c>
      <c r="C9" s="59">
        <v>3410</v>
      </c>
      <c r="D9" s="59">
        <v>3249</v>
      </c>
      <c r="G9" s="106"/>
      <c r="H9" s="106"/>
    </row>
    <row r="10" spans="1:8" ht="15" customHeight="1">
      <c r="A10" s="162" t="s">
        <v>23</v>
      </c>
      <c r="B10" s="162"/>
      <c r="C10" s="61">
        <v>10438</v>
      </c>
      <c r="D10" s="61">
        <v>10295</v>
      </c>
      <c r="G10" s="106"/>
      <c r="H10" s="106"/>
    </row>
    <row r="11" spans="1:8" ht="15" customHeight="1">
      <c r="A11" s="163" t="s">
        <v>24</v>
      </c>
      <c r="B11" s="163"/>
      <c r="C11" s="61">
        <v>61</v>
      </c>
      <c r="D11" s="61">
        <v>61</v>
      </c>
      <c r="G11" s="106"/>
      <c r="H11" s="106"/>
    </row>
    <row r="12" spans="1:8">
      <c r="A12" s="161"/>
      <c r="B12" s="161"/>
      <c r="C12" s="62">
        <v>10499</v>
      </c>
      <c r="D12" s="62">
        <v>10356</v>
      </c>
      <c r="G12" s="106"/>
      <c r="H12" s="106"/>
    </row>
    <row r="13" spans="1:8" ht="15" customHeight="1">
      <c r="A13" s="161" t="s">
        <v>25</v>
      </c>
      <c r="B13" s="161"/>
      <c r="C13" s="59"/>
      <c r="D13" s="63"/>
      <c r="G13" s="106"/>
      <c r="H13" s="106"/>
    </row>
    <row r="14" spans="1:8">
      <c r="A14" s="99"/>
      <c r="B14" s="46" t="s">
        <v>26</v>
      </c>
      <c r="C14" s="63">
        <v>2291</v>
      </c>
      <c r="D14" s="63">
        <v>2384</v>
      </c>
      <c r="G14" s="106"/>
      <c r="H14" s="106"/>
    </row>
    <row r="15" spans="1:8">
      <c r="A15" s="152"/>
      <c r="B15" s="46" t="s">
        <v>27</v>
      </c>
      <c r="C15" s="63">
        <v>2334</v>
      </c>
      <c r="D15" s="63">
        <v>4484</v>
      </c>
      <c r="G15" s="106"/>
      <c r="H15" s="106"/>
    </row>
    <row r="16" spans="1:8">
      <c r="A16" s="152"/>
      <c r="B16" s="46" t="s">
        <v>28</v>
      </c>
      <c r="C16" s="63">
        <v>698</v>
      </c>
      <c r="D16" s="63">
        <v>642</v>
      </c>
      <c r="G16" s="106"/>
      <c r="H16" s="106"/>
    </row>
    <row r="17" spans="1:8">
      <c r="A17" s="152"/>
      <c r="B17" s="46" t="s">
        <v>29</v>
      </c>
      <c r="C17" s="63">
        <v>611</v>
      </c>
      <c r="D17" s="63">
        <v>593</v>
      </c>
      <c r="G17" s="106"/>
      <c r="H17" s="106"/>
    </row>
    <row r="18" spans="1:8">
      <c r="A18" s="152"/>
      <c r="B18" s="46" t="s">
        <v>101</v>
      </c>
      <c r="C18" s="63">
        <v>283</v>
      </c>
      <c r="D18" s="63">
        <v>274</v>
      </c>
      <c r="G18" s="106"/>
      <c r="H18" s="106"/>
    </row>
    <row r="19" spans="1:8">
      <c r="A19" s="152"/>
      <c r="B19" s="46" t="s">
        <v>165</v>
      </c>
      <c r="C19" s="63">
        <v>265</v>
      </c>
      <c r="D19" s="63">
        <v>16</v>
      </c>
      <c r="G19" s="106"/>
      <c r="H19" s="106"/>
    </row>
    <row r="20" spans="1:8">
      <c r="A20" s="152"/>
      <c r="B20" s="46" t="s">
        <v>107</v>
      </c>
      <c r="C20" s="63">
        <v>73</v>
      </c>
      <c r="D20" s="63">
        <v>45</v>
      </c>
      <c r="G20" s="106"/>
      <c r="H20" s="106"/>
    </row>
    <row r="21" spans="1:8">
      <c r="A21" s="163"/>
      <c r="B21" s="163"/>
      <c r="C21" s="64">
        <v>6555</v>
      </c>
      <c r="D21" s="64">
        <v>8438</v>
      </c>
      <c r="G21" s="106"/>
      <c r="H21" s="106"/>
    </row>
    <row r="22" spans="1:8" ht="15" customHeight="1">
      <c r="A22" s="163" t="s">
        <v>30</v>
      </c>
      <c r="B22" s="163"/>
      <c r="C22" s="61"/>
      <c r="D22" s="65"/>
      <c r="G22" s="106"/>
      <c r="H22" s="106"/>
    </row>
    <row r="23" spans="1:8">
      <c r="A23" s="152"/>
      <c r="B23" s="46" t="s">
        <v>31</v>
      </c>
      <c r="C23" s="59">
        <v>461</v>
      </c>
      <c r="D23" s="59">
        <v>617</v>
      </c>
      <c r="G23" s="106"/>
      <c r="H23" s="106"/>
    </row>
    <row r="24" spans="1:8" s="82" customFormat="1">
      <c r="A24" s="132"/>
      <c r="B24" s="46" t="s">
        <v>148</v>
      </c>
      <c r="C24" s="59">
        <v>172</v>
      </c>
      <c r="D24" s="59">
        <v>129</v>
      </c>
      <c r="G24" s="106"/>
      <c r="H24" s="106"/>
    </row>
    <row r="25" spans="1:8">
      <c r="A25" s="100"/>
      <c r="B25" s="46" t="s">
        <v>32</v>
      </c>
      <c r="C25" s="59">
        <v>240</v>
      </c>
      <c r="D25" s="59">
        <v>189</v>
      </c>
      <c r="G25" s="106"/>
      <c r="H25" s="106"/>
    </row>
    <row r="26" spans="1:8">
      <c r="A26" s="99"/>
      <c r="B26" s="58" t="s">
        <v>27</v>
      </c>
      <c r="C26" s="59">
        <v>2195</v>
      </c>
      <c r="D26" s="59">
        <v>108</v>
      </c>
      <c r="G26" s="106"/>
      <c r="H26" s="106"/>
    </row>
    <row r="27" spans="1:8">
      <c r="A27" s="99"/>
      <c r="B27" s="58" t="s">
        <v>33</v>
      </c>
      <c r="C27" s="59">
        <v>12</v>
      </c>
      <c r="D27" s="59">
        <v>65</v>
      </c>
      <c r="G27" s="106"/>
      <c r="H27" s="106"/>
    </row>
    <row r="28" spans="1:8">
      <c r="A28" s="99"/>
      <c r="B28" s="58" t="s">
        <v>102</v>
      </c>
      <c r="C28" s="59">
        <v>166</v>
      </c>
      <c r="D28" s="59">
        <v>187</v>
      </c>
      <c r="G28" s="106"/>
      <c r="H28" s="106"/>
    </row>
    <row r="29" spans="1:8">
      <c r="A29" s="99"/>
      <c r="B29" s="58" t="s">
        <v>34</v>
      </c>
      <c r="C29" s="59">
        <v>859</v>
      </c>
      <c r="D29" s="59">
        <v>942</v>
      </c>
      <c r="G29" s="106"/>
      <c r="H29" s="106"/>
    </row>
    <row r="30" spans="1:8">
      <c r="A30" s="99"/>
      <c r="B30" s="58" t="s">
        <v>35</v>
      </c>
      <c r="C30" s="59">
        <v>188</v>
      </c>
      <c r="D30" s="59">
        <v>300</v>
      </c>
      <c r="G30" s="106"/>
      <c r="H30" s="106"/>
    </row>
    <row r="31" spans="1:8">
      <c r="A31" s="99"/>
      <c r="B31" s="58" t="s">
        <v>36</v>
      </c>
      <c r="C31" s="59">
        <v>523</v>
      </c>
      <c r="D31" s="59">
        <v>268</v>
      </c>
      <c r="G31" s="106"/>
      <c r="H31" s="106"/>
    </row>
    <row r="32" spans="1:8">
      <c r="A32" s="161"/>
      <c r="B32" s="161"/>
      <c r="C32" s="62">
        <v>4816</v>
      </c>
      <c r="D32" s="62">
        <v>2805</v>
      </c>
      <c r="G32" s="106"/>
      <c r="H32" s="106"/>
    </row>
    <row r="33" spans="1:8">
      <c r="A33" s="99"/>
      <c r="B33" s="99"/>
      <c r="C33" s="64"/>
      <c r="D33" s="64"/>
      <c r="G33" s="106"/>
      <c r="H33" s="106"/>
    </row>
    <row r="34" spans="1:8" ht="15" customHeight="1">
      <c r="A34" s="161" t="s">
        <v>37</v>
      </c>
      <c r="B34" s="161"/>
      <c r="C34" s="64">
        <v>11371</v>
      </c>
      <c r="D34" s="64">
        <v>11243</v>
      </c>
      <c r="G34" s="106"/>
      <c r="H34" s="106"/>
    </row>
    <row r="35" spans="1:8">
      <c r="A35" s="99"/>
      <c r="B35" s="99"/>
      <c r="C35" s="61"/>
      <c r="D35" s="65"/>
      <c r="G35" s="106"/>
      <c r="H35" s="106"/>
    </row>
    <row r="36" spans="1:8" ht="15" customHeight="1">
      <c r="A36" s="161" t="s">
        <v>38</v>
      </c>
      <c r="B36" s="161"/>
      <c r="C36" s="64">
        <v>21870</v>
      </c>
      <c r="D36" s="64">
        <v>21599</v>
      </c>
      <c r="G36" s="106"/>
      <c r="H36" s="106"/>
    </row>
  </sheetData>
  <mergeCells count="11">
    <mergeCell ref="A21:B21"/>
    <mergeCell ref="A22:B22"/>
    <mergeCell ref="A32:B32"/>
    <mergeCell ref="A34:B34"/>
    <mergeCell ref="A36:B36"/>
    <mergeCell ref="A13:B13"/>
    <mergeCell ref="A2:B2"/>
    <mergeCell ref="A3:B3"/>
    <mergeCell ref="A10:B10"/>
    <mergeCell ref="A11:B11"/>
    <mergeCell ref="A12:B1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1"/>
  <sheetViews>
    <sheetView showGridLines="0" zoomScale="80" zoomScaleNormal="80" workbookViewId="0">
      <selection activeCell="D24" sqref="D24"/>
    </sheetView>
  </sheetViews>
  <sheetFormatPr defaultRowHeight="15" outlineLevelRow="1"/>
  <cols>
    <col min="1" max="1" width="3.140625" style="26" customWidth="1"/>
    <col min="2" max="2" width="87.28515625" style="26" customWidth="1"/>
    <col min="3" max="4" width="19.85546875" style="26" customWidth="1"/>
  </cols>
  <sheetData>
    <row r="1" spans="1:8" ht="84.75" customHeight="1">
      <c r="A1" s="73"/>
      <c r="B1" s="73"/>
      <c r="C1" s="37" t="s">
        <v>169</v>
      </c>
      <c r="D1" s="37" t="s">
        <v>170</v>
      </c>
    </row>
    <row r="2" spans="1:8">
      <c r="A2" s="160" t="s">
        <v>39</v>
      </c>
      <c r="B2" s="160"/>
      <c r="C2" s="38"/>
      <c r="D2" s="38"/>
    </row>
    <row r="3" spans="1:8">
      <c r="A3" s="98"/>
      <c r="B3" s="100" t="s">
        <v>126</v>
      </c>
      <c r="C3" s="66">
        <v>221</v>
      </c>
      <c r="D3" s="66">
        <v>342</v>
      </c>
      <c r="G3" s="106"/>
      <c r="H3" s="106"/>
    </row>
    <row r="4" spans="1:8">
      <c r="A4" s="98"/>
      <c r="B4" s="100" t="s">
        <v>40</v>
      </c>
      <c r="C4" s="2"/>
      <c r="D4" s="2"/>
      <c r="G4" s="106"/>
      <c r="H4" s="106"/>
    </row>
    <row r="5" spans="1:8">
      <c r="A5" s="98"/>
      <c r="B5" s="22" t="s">
        <v>149</v>
      </c>
      <c r="C5" s="2">
        <v>-9</v>
      </c>
      <c r="D5" s="2">
        <v>-30</v>
      </c>
      <c r="G5" s="106"/>
      <c r="H5" s="106"/>
    </row>
    <row r="6" spans="1:8">
      <c r="A6" s="98"/>
      <c r="B6" s="22" t="s">
        <v>150</v>
      </c>
      <c r="C6" s="2">
        <v>1</v>
      </c>
      <c r="D6" s="2">
        <v>10</v>
      </c>
      <c r="G6" s="106"/>
      <c r="H6" s="106"/>
    </row>
    <row r="7" spans="1:8">
      <c r="A7" s="98"/>
      <c r="B7" s="46" t="s">
        <v>41</v>
      </c>
      <c r="C7" s="2">
        <v>264</v>
      </c>
      <c r="D7" s="2">
        <v>238</v>
      </c>
      <c r="G7" s="106"/>
      <c r="H7" s="106"/>
    </row>
    <row r="8" spans="1:8">
      <c r="A8" s="98"/>
      <c r="B8" s="46" t="s">
        <v>42</v>
      </c>
      <c r="C8" s="2">
        <v>76</v>
      </c>
      <c r="D8" s="2">
        <v>69</v>
      </c>
      <c r="G8" s="106"/>
      <c r="H8" s="106"/>
    </row>
    <row r="9" spans="1:8">
      <c r="A9" s="98"/>
      <c r="B9" s="46" t="s">
        <v>130</v>
      </c>
      <c r="C9" s="2">
        <v>-2</v>
      </c>
      <c r="D9" s="2">
        <v>6</v>
      </c>
      <c r="G9" s="106"/>
      <c r="H9" s="106"/>
    </row>
    <row r="10" spans="1:8">
      <c r="A10" s="98"/>
      <c r="B10" s="100" t="s">
        <v>99</v>
      </c>
      <c r="C10" s="1"/>
      <c r="D10" s="1"/>
      <c r="G10" s="106"/>
      <c r="H10" s="106"/>
    </row>
    <row r="11" spans="1:8">
      <c r="A11" s="98"/>
      <c r="B11" s="46" t="s">
        <v>43</v>
      </c>
      <c r="C11" s="2">
        <v>-247</v>
      </c>
      <c r="D11" s="2">
        <v>175</v>
      </c>
      <c r="G11" s="106"/>
      <c r="H11" s="106"/>
    </row>
    <row r="12" spans="1:8" s="82" customFormat="1">
      <c r="A12" s="131"/>
      <c r="B12" s="46" t="s">
        <v>152</v>
      </c>
      <c r="C12" s="2">
        <v>-3</v>
      </c>
      <c r="D12" s="2">
        <v>0</v>
      </c>
      <c r="G12" s="106"/>
      <c r="H12" s="106"/>
    </row>
    <row r="13" spans="1:8" s="82" customFormat="1">
      <c r="A13" s="131"/>
      <c r="B13" s="46" t="s">
        <v>44</v>
      </c>
      <c r="C13" s="2">
        <v>-214</v>
      </c>
      <c r="D13" s="2">
        <v>-98</v>
      </c>
      <c r="G13" s="106"/>
      <c r="H13" s="106"/>
    </row>
    <row r="14" spans="1:8" s="82" customFormat="1">
      <c r="A14" s="131"/>
      <c r="B14" s="46" t="s">
        <v>45</v>
      </c>
      <c r="C14" s="2">
        <v>86</v>
      </c>
      <c r="D14" s="2">
        <v>-5</v>
      </c>
      <c r="G14" s="106"/>
      <c r="H14" s="106"/>
    </row>
    <row r="15" spans="1:8" s="82" customFormat="1">
      <c r="A15" s="131"/>
      <c r="B15" s="46" t="s">
        <v>151</v>
      </c>
      <c r="C15" s="2">
        <v>43</v>
      </c>
      <c r="D15" s="2">
        <v>0</v>
      </c>
      <c r="G15" s="106"/>
      <c r="H15" s="106"/>
    </row>
    <row r="16" spans="1:8" s="82" customFormat="1">
      <c r="A16" s="131"/>
      <c r="B16" s="46" t="s">
        <v>46</v>
      </c>
      <c r="C16" s="2">
        <v>-303</v>
      </c>
      <c r="D16" s="2">
        <v>-382</v>
      </c>
      <c r="G16" s="106"/>
      <c r="H16" s="106"/>
    </row>
    <row r="17" spans="1:8" s="82" customFormat="1">
      <c r="A17" s="131"/>
      <c r="B17" s="46" t="s">
        <v>100</v>
      </c>
      <c r="C17" s="149">
        <v>-59</v>
      </c>
      <c r="D17" s="149">
        <v>154</v>
      </c>
      <c r="G17" s="106"/>
      <c r="H17" s="106"/>
    </row>
    <row r="18" spans="1:8">
      <c r="A18" s="98"/>
      <c r="B18" s="46"/>
      <c r="C18" s="67">
        <v>-146</v>
      </c>
      <c r="D18" s="67">
        <v>479</v>
      </c>
      <c r="G18" s="106"/>
      <c r="H18" s="106"/>
    </row>
    <row r="19" spans="1:8">
      <c r="A19" s="104"/>
      <c r="B19" s="100" t="s">
        <v>131</v>
      </c>
      <c r="C19" s="67">
        <v>-72</v>
      </c>
      <c r="D19" s="67">
        <v>4</v>
      </c>
      <c r="G19" s="106"/>
      <c r="H19" s="106"/>
    </row>
    <row r="20" spans="1:8">
      <c r="A20" s="160" t="s">
        <v>47</v>
      </c>
      <c r="B20" s="160"/>
      <c r="C20" s="71">
        <v>-218</v>
      </c>
      <c r="D20" s="71">
        <v>483</v>
      </c>
      <c r="G20" s="106"/>
      <c r="H20" s="106"/>
    </row>
    <row r="21" spans="1:8">
      <c r="A21" s="164"/>
      <c r="B21" s="165"/>
      <c r="C21" s="68"/>
      <c r="D21" s="68"/>
      <c r="G21" s="106"/>
      <c r="H21" s="106"/>
    </row>
    <row r="22" spans="1:8">
      <c r="A22" s="160" t="s">
        <v>48</v>
      </c>
      <c r="B22" s="160"/>
      <c r="C22" s="69"/>
      <c r="D22" s="69"/>
      <c r="G22" s="106"/>
      <c r="H22" s="106"/>
    </row>
    <row r="23" spans="1:8">
      <c r="A23" s="98"/>
      <c r="B23" s="46" t="s">
        <v>49</v>
      </c>
      <c r="C23" s="2">
        <v>2</v>
      </c>
      <c r="D23" s="2">
        <v>2</v>
      </c>
      <c r="G23" s="106"/>
      <c r="H23" s="106"/>
    </row>
    <row r="24" spans="1:8" ht="16.5" customHeight="1">
      <c r="A24" s="98"/>
      <c r="B24" s="46" t="s">
        <v>50</v>
      </c>
      <c r="C24" s="2">
        <v>-490</v>
      </c>
      <c r="D24" s="2">
        <v>-424</v>
      </c>
      <c r="G24" s="106"/>
      <c r="H24" s="106"/>
    </row>
    <row r="25" spans="1:8" s="82" customFormat="1" ht="16.5" hidden="1" customHeight="1" outlineLevel="1">
      <c r="A25" s="110"/>
      <c r="B25" s="46" t="s">
        <v>137</v>
      </c>
      <c r="C25" s="1">
        <v>0</v>
      </c>
      <c r="D25" s="1">
        <v>0</v>
      </c>
      <c r="G25" s="106"/>
      <c r="H25" s="106"/>
    </row>
    <row r="26" spans="1:8" s="82" customFormat="1" ht="16.5" hidden="1" customHeight="1" outlineLevel="1">
      <c r="A26" s="110"/>
      <c r="B26" s="46" t="s">
        <v>132</v>
      </c>
      <c r="C26" s="1">
        <v>0</v>
      </c>
      <c r="D26" s="1">
        <v>0</v>
      </c>
      <c r="G26" s="106"/>
      <c r="H26" s="106"/>
    </row>
    <row r="27" spans="1:8" s="82" customFormat="1" hidden="1" outlineLevel="1">
      <c r="A27" s="110"/>
      <c r="B27" s="51" t="s">
        <v>56</v>
      </c>
      <c r="C27" s="1">
        <v>0</v>
      </c>
      <c r="D27" s="1">
        <v>0</v>
      </c>
      <c r="G27" s="106"/>
      <c r="H27" s="106"/>
    </row>
    <row r="28" spans="1:8" s="82" customFormat="1" collapsed="1">
      <c r="A28" s="110"/>
      <c r="B28" s="51" t="s">
        <v>127</v>
      </c>
      <c r="C28" s="1">
        <v>0</v>
      </c>
      <c r="D28" s="1">
        <v>58</v>
      </c>
      <c r="G28" s="106"/>
      <c r="H28" s="106"/>
    </row>
    <row r="29" spans="1:8" s="82" customFormat="1" ht="25.5">
      <c r="A29" s="110"/>
      <c r="B29" s="46" t="s">
        <v>125</v>
      </c>
      <c r="C29" s="1">
        <v>-181</v>
      </c>
      <c r="D29" s="1">
        <v>-53</v>
      </c>
      <c r="G29" s="106"/>
      <c r="H29" s="106"/>
    </row>
    <row r="30" spans="1:8" s="82" customFormat="1" hidden="1" outlineLevel="1">
      <c r="A30" s="134"/>
      <c r="B30" s="46" t="s">
        <v>157</v>
      </c>
      <c r="C30" s="1">
        <v>0</v>
      </c>
      <c r="D30" s="1">
        <v>0</v>
      </c>
      <c r="G30" s="106"/>
      <c r="H30" s="106"/>
    </row>
    <row r="31" spans="1:8" s="82" customFormat="1" collapsed="1">
      <c r="A31" s="151"/>
      <c r="B31" s="46" t="s">
        <v>144</v>
      </c>
      <c r="C31" s="1">
        <v>0</v>
      </c>
      <c r="D31" s="1">
        <v>10</v>
      </c>
      <c r="G31" s="106"/>
      <c r="H31" s="106"/>
    </row>
    <row r="32" spans="1:8" s="82" customFormat="1">
      <c r="A32" s="104"/>
      <c r="B32" s="46" t="s">
        <v>54</v>
      </c>
      <c r="C32" s="1">
        <v>0</v>
      </c>
      <c r="D32" s="1">
        <v>1</v>
      </c>
      <c r="G32" s="106"/>
      <c r="H32" s="106"/>
    </row>
    <row r="33" spans="1:8" s="82" customFormat="1">
      <c r="A33" s="151" t="s">
        <v>51</v>
      </c>
      <c r="B33" s="151"/>
      <c r="C33" s="119">
        <v>-669</v>
      </c>
      <c r="D33" s="119">
        <v>-406</v>
      </c>
      <c r="G33" s="106"/>
      <c r="H33" s="106"/>
    </row>
    <row r="34" spans="1:8" s="82" customFormat="1">
      <c r="A34" s="151"/>
      <c r="B34" s="151"/>
      <c r="C34" s="1"/>
      <c r="D34" s="1"/>
      <c r="G34" s="106"/>
      <c r="H34" s="106"/>
    </row>
    <row r="35" spans="1:8" s="82" customFormat="1">
      <c r="A35" s="151" t="s">
        <v>52</v>
      </c>
      <c r="B35" s="151"/>
      <c r="C35" s="70"/>
      <c r="D35" s="70"/>
      <c r="G35" s="106"/>
      <c r="H35" s="106"/>
    </row>
    <row r="36" spans="1:8" s="82" customFormat="1" hidden="1" outlineLevel="1">
      <c r="A36" s="46"/>
      <c r="B36" s="46" t="s">
        <v>128</v>
      </c>
      <c r="C36" s="1">
        <v>0</v>
      </c>
      <c r="D36" s="1">
        <v>0</v>
      </c>
      <c r="G36" s="106"/>
      <c r="H36" s="106"/>
    </row>
    <row r="37" spans="1:8" s="82" customFormat="1" collapsed="1">
      <c r="A37" s="105"/>
      <c r="B37" s="46" t="s">
        <v>129</v>
      </c>
      <c r="C37" s="1">
        <v>-47</v>
      </c>
      <c r="D37" s="1">
        <v>-91</v>
      </c>
      <c r="G37" s="106"/>
      <c r="H37" s="106"/>
    </row>
    <row r="38" spans="1:8" s="82" customFormat="1">
      <c r="A38" s="105"/>
      <c r="B38" s="46" t="s">
        <v>133</v>
      </c>
      <c r="C38" s="1">
        <v>-1</v>
      </c>
      <c r="D38" s="1">
        <v>-168</v>
      </c>
      <c r="G38" s="106"/>
      <c r="H38" s="106"/>
    </row>
    <row r="39" spans="1:8" s="82" customFormat="1">
      <c r="A39" s="105"/>
      <c r="B39" s="46" t="s">
        <v>167</v>
      </c>
      <c r="C39" s="1">
        <v>-11</v>
      </c>
      <c r="D39" s="1">
        <v>0</v>
      </c>
      <c r="G39" s="106"/>
      <c r="H39" s="106"/>
    </row>
    <row r="40" spans="1:8" s="82" customFormat="1" hidden="1" outlineLevel="1">
      <c r="A40" s="105"/>
      <c r="B40" s="46" t="s">
        <v>135</v>
      </c>
      <c r="C40" s="1">
        <v>0</v>
      </c>
      <c r="D40" s="1">
        <v>0</v>
      </c>
      <c r="G40" s="106"/>
      <c r="H40" s="106"/>
    </row>
    <row r="41" spans="1:8" s="82" customFormat="1" collapsed="1">
      <c r="A41" s="46"/>
      <c r="B41" s="46" t="s">
        <v>53</v>
      </c>
      <c r="C41" s="1">
        <v>-132</v>
      </c>
      <c r="D41" s="1">
        <v>-145</v>
      </c>
      <c r="G41" s="106"/>
      <c r="H41" s="106"/>
    </row>
    <row r="42" spans="1:8" s="82" customFormat="1" hidden="1" outlineLevel="1">
      <c r="A42" s="46"/>
      <c r="B42" s="46" t="s">
        <v>138</v>
      </c>
      <c r="C42" s="1">
        <v>0</v>
      </c>
      <c r="D42" s="1">
        <v>0</v>
      </c>
      <c r="G42" s="106"/>
      <c r="H42" s="106"/>
    </row>
    <row r="43" spans="1:8" s="82" customFormat="1" hidden="1" outlineLevel="1">
      <c r="A43" s="46"/>
      <c r="B43" s="46" t="s">
        <v>156</v>
      </c>
      <c r="C43" s="1">
        <v>0</v>
      </c>
      <c r="D43" s="1">
        <v>0</v>
      </c>
      <c r="G43" s="106"/>
      <c r="H43" s="106"/>
    </row>
    <row r="44" spans="1:8" s="82" customFormat="1" hidden="1" outlineLevel="1">
      <c r="A44" s="46"/>
      <c r="B44" s="46" t="s">
        <v>54</v>
      </c>
      <c r="C44" s="1">
        <v>0</v>
      </c>
      <c r="D44" s="1">
        <v>0</v>
      </c>
      <c r="G44" s="106"/>
      <c r="H44" s="106"/>
    </row>
    <row r="45" spans="1:8" ht="27" customHeight="1" collapsed="1">
      <c r="A45" s="160" t="s">
        <v>55</v>
      </c>
      <c r="B45" s="160"/>
      <c r="C45" s="119">
        <v>-191</v>
      </c>
      <c r="D45" s="119">
        <v>-404</v>
      </c>
      <c r="G45" s="106"/>
      <c r="H45" s="106"/>
    </row>
    <row r="46" spans="1:8" ht="15" customHeight="1">
      <c r="A46" s="151"/>
      <c r="B46" s="151"/>
      <c r="C46" s="72"/>
      <c r="D46" s="72"/>
      <c r="G46" s="106"/>
      <c r="H46" s="106"/>
    </row>
    <row r="47" spans="1:8" ht="27" customHeight="1">
      <c r="A47" s="163" t="s">
        <v>115</v>
      </c>
      <c r="B47" s="163"/>
      <c r="C47" s="71">
        <v>-1078</v>
      </c>
      <c r="D47" s="71">
        <v>-327</v>
      </c>
      <c r="F47" s="106"/>
      <c r="G47" s="106"/>
      <c r="H47" s="106"/>
    </row>
    <row r="48" spans="1:8">
      <c r="A48" s="163" t="s">
        <v>153</v>
      </c>
      <c r="B48" s="163"/>
      <c r="C48" s="71">
        <v>2726</v>
      </c>
      <c r="D48" s="71">
        <v>3643</v>
      </c>
      <c r="G48" s="106"/>
      <c r="H48" s="106"/>
    </row>
    <row r="49" spans="1:8">
      <c r="A49" s="163" t="s">
        <v>154</v>
      </c>
      <c r="B49" s="163"/>
      <c r="C49" s="71">
        <v>1648</v>
      </c>
      <c r="D49" s="71">
        <v>3316</v>
      </c>
      <c r="G49" s="106"/>
      <c r="H49" s="106"/>
    </row>
    <row r="51" spans="1:8">
      <c r="C51" s="107"/>
      <c r="D51" s="107"/>
    </row>
  </sheetData>
  <mergeCells count="8">
    <mergeCell ref="A48:B48"/>
    <mergeCell ref="A49:B49"/>
    <mergeCell ref="A47:B47"/>
    <mergeCell ref="A2:B2"/>
    <mergeCell ref="A20:B20"/>
    <mergeCell ref="A21:B21"/>
    <mergeCell ref="A22:B22"/>
    <mergeCell ref="A45:B4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Grabowska Ewelina</cp:lastModifiedBy>
  <cp:lastPrinted>2019-06-03T11:13:43Z</cp:lastPrinted>
  <dcterms:created xsi:type="dcterms:W3CDTF">2016-03-04T12:25:48Z</dcterms:created>
  <dcterms:modified xsi:type="dcterms:W3CDTF">2019-06-03T11:36:12Z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