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0kost\Desktop\"/>
    </mc:Choice>
  </mc:AlternateContent>
  <bookViews>
    <workbookView xWindow="0" yWindow="0" windowWidth="21885" windowHeight="10335"/>
  </bookViews>
  <sheets>
    <sheet name="finanse" sheetId="1" r:id="rId1"/>
    <sheet name="portfel" sheetId="2" r:id="rId2"/>
    <sheet name="zatrudnienie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finanse!$A$1:$C$49</definedName>
    <definedName name="_xlnm.Print_Area" localSheetId="1">portfel!$A$1:$D$35</definedName>
    <definedName name="_xlnm.Print_Area" localSheetId="2">zatrudnienie!$A$1:$C$20</definedName>
  </definedNames>
  <calcPr calcId="152511"/>
  <fileRecoveryPr autoRecover="0"/>
</workbook>
</file>

<file path=xl/calcChain.xml><?xml version="1.0" encoding="utf-8"?>
<calcChain xmlns="http://schemas.openxmlformats.org/spreadsheetml/2006/main">
  <c r="C41" i="1" l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7" i="1"/>
  <c r="B7" i="1"/>
  <c r="C6" i="1"/>
  <c r="B6" i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<sst xmlns="http://schemas.openxmlformats.org/spreadsheetml/2006/main" count="108" uniqueCount="99">
  <si>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</si>
  <si>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</si>
  <si>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</si>
  <si>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</si>
  <si>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</si>
  <si>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</si>
  <si>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</si>
  <si>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</si>
  <si>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</si>
  <si>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</si>
  <si>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</si>
  <si>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</si>
  <si>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</si>
  <si>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</si>
  <si>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</si>
  <si>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</si>
  <si>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</si>
  <si>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</si>
  <si>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</si>
  <si>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</si>
  <si>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</si>
  <si>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</si>
  <si>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</si>
  <si>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</si>
  <si>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</si>
  <si>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</si>
  <si>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</si>
  <si>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</si>
  <si>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</si>
  <si>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</si>
  <si>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</si>
  <si>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</si>
  <si>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</si>
  <si>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</si>
  <si>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</si>
  <si>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</si>
  <si>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</si>
  <si>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</si>
  <si>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</si>
  <si>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</si>
  <si>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</si>
  <si>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</si>
  <si>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</si>
  <si>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</si>
  <si>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</si>
  <si>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</si>
  <si>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</si>
  <si>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</si>
  <si>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</si>
  <si>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</si>
  <si>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</si>
  <si>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</si>
  <si>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</si>
  <si>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</si>
  <si>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</si>
  <si>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</si>
  <si>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</si>
  <si>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</si>
  <si>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</si>
  <si>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</si>
  <si>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</si>
  <si>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</si>
  <si>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</si>
  <si>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</si>
  <si>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</si>
  <si>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</si>
  <si>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</si>
  <si>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</si>
  <si>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</si>
  <si>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</si>
  <si>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</si>
  <si>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</si>
  <si>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</si>
  <si>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</si>
  <si>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</si>
  <si>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</si>
  <si>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</si>
  <si>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</si>
  <si>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</si>
  <si>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</si>
  <si>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</si>
  <si>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</si>
  <si>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</si>
  <si>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</si>
  <si>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</si>
  <si>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</si>
  <si>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</si>
  <si>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</si>
  <si>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</si>
  <si>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</si>
  <si>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</si>
  <si>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</si>
  <si>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Raiffeisen Bank Polska S.A.</t>
  </si>
  <si>
    <t>Wynik finansowy brutto (wg MSR)</t>
  </si>
  <si>
    <t>Wynik finansowy netto (wg MSR)</t>
  </si>
  <si>
    <t>PWC  Sp.z o.o.</t>
  </si>
  <si>
    <t>I-III kw. 2015</t>
  </si>
  <si>
    <t>I-III kw. 2016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</si>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</sst>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2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4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0" fontId="5" fillId="0" borderId="1" xfId="2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10" fontId="5" fillId="0" borderId="0" xfId="2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3" fillId="0" borderId="1" xfId="2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zeczpospolita.pl/index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arkiet.com/index.jsp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www.parkiet.com/index.jsp" TargetMode="External"/><Relationship Id="rId6" Type="http://schemas.openxmlformats.org/officeDocument/2006/relationships/image" Target="../media/image2.png"/><Relationship Id="rId5" Type="http://schemas.openxmlformats.org/officeDocument/2006/relationships/hyperlink" Target="http://www.rzeczpospolita.pl/index.html" TargetMode="Externa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parkiet.com/index.jsp" TargetMode="External"/><Relationship Id="rId1" Type="http://schemas.openxmlformats.org/officeDocument/2006/relationships/image" Target="../media/image4.png"/><Relationship Id="rId6" Type="http://schemas.openxmlformats.org/officeDocument/2006/relationships/image" Target="../media/image2.png"/><Relationship Id="rId5" Type="http://schemas.openxmlformats.org/officeDocument/2006/relationships/hyperlink" Target="http://www.rzeczpospolita.pl/index.html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025" name="Picture 2" descr="logo_tran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26" name="Picture 3" descr="Rzeczpospo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2190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1027" name="Picture 4" descr="Puls%20Biznesu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2049" name="Picture 4" descr="logo_tran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2200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050" name="Picture 5" descr="dzienni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047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2051" name="Picture 6" descr="Puls%20Biznesu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5</xdr:col>
      <xdr:colOff>38100</xdr:colOff>
      <xdr:row>0</xdr:row>
      <xdr:rowOff>0</xdr:rowOff>
    </xdr:to>
    <xdr:pic>
      <xdr:nvPicPr>
        <xdr:cNvPr id="2052" name="Picture 7" descr="Rzeczpospolita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0"/>
          <a:ext cx="6210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3073" name="Picture 1" descr="dzienni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3074" name="Picture 2" descr="logo_tran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923925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075" name="Picture 3" descr="Puls%20Biznesu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95250</xdr:colOff>
      <xdr:row>0</xdr:row>
      <xdr:rowOff>0</xdr:rowOff>
    </xdr:to>
    <xdr:pic>
      <xdr:nvPicPr>
        <xdr:cNvPr id="3076" name="Picture 4" descr="Rzeczpospolita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owy/FK/UNIQA%20TU%20SA/Sprawozdanie%20finansowe/2015/09_2015/sprawozdanie%20_UNL_09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owy/FK/UNIQA%20TU%20SA/Sprawozdanie%20finansowe/2016/09_2016/sprawozdanie%20_UNL_09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owy/FK/UNIQA%20TU%20SA/Sprawozdanie%20finansowe/IFRS/!!Korekty/Q3%202015/uzgodnienie%20wyniku_IFRS_09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owy/FK/UNIQA%20TU%20SA/Sprawozdanie%20finansowe/IFRS/!!Korekty/Q3%202016/uzgodnienie%20wyniku_IFRS_092016_U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sap"/>
      <sheetName val="obrot_9M2015"/>
      <sheetName val="zestawienie"/>
      <sheetName val="Bilans"/>
      <sheetName val="RZiS Ogólny"/>
      <sheetName val="RZiS Techn_ogółem"/>
      <sheetName val="RZiS Techn_dział_bezp"/>
      <sheetName val="RZiS Techn_reas_czynna"/>
      <sheetName val="Dekl Wypł_za m-c"/>
      <sheetName val="Dekl wypł narastająco"/>
      <sheetName val="ankieta_finanse"/>
      <sheetName val="analiza zmian"/>
    </sheetNames>
    <sheetDataSet>
      <sheetData sheetId="0" refreshError="1"/>
      <sheetData sheetId="1" refreshError="1"/>
      <sheetData sheetId="2" refreshError="1"/>
      <sheetData sheetId="3" refreshError="1">
        <row r="9">
          <cell r="F9">
            <v>1547353.6955200001</v>
          </cell>
        </row>
        <row r="10">
          <cell r="F10">
            <v>14338.749690000001</v>
          </cell>
        </row>
        <row r="14">
          <cell r="F14">
            <v>6.15144</v>
          </cell>
        </row>
        <row r="18">
          <cell r="F18">
            <v>1533008.7943899999</v>
          </cell>
        </row>
        <row r="19">
          <cell r="F19">
            <v>71527.679690000004</v>
          </cell>
        </row>
        <row r="20">
          <cell r="F20">
            <v>1375962.1863500001</v>
          </cell>
        </row>
        <row r="24">
          <cell r="F24">
            <v>85512.895850000001</v>
          </cell>
        </row>
        <row r="49">
          <cell r="F49">
            <v>345.77931999999998</v>
          </cell>
        </row>
        <row r="60">
          <cell r="F60">
            <v>364353.14046000002</v>
          </cell>
        </row>
        <row r="61">
          <cell r="F61">
            <v>220308.28200000001</v>
          </cell>
        </row>
        <row r="62">
          <cell r="F62">
            <v>0</v>
          </cell>
        </row>
        <row r="70">
          <cell r="F70">
            <v>1699736.5344199999</v>
          </cell>
        </row>
        <row r="71">
          <cell r="F71">
            <v>512176.11353999999</v>
          </cell>
        </row>
        <row r="72">
          <cell r="F72">
            <v>0</v>
          </cell>
        </row>
        <row r="73">
          <cell r="F73">
            <v>1183425.1625999999</v>
          </cell>
        </row>
        <row r="79">
          <cell r="F79">
            <v>831491.67605000001</v>
          </cell>
        </row>
        <row r="122">
          <cell r="F122">
            <v>1957068.9525599999</v>
          </cell>
        </row>
      </sheetData>
      <sheetData sheetId="4" refreshError="1">
        <row r="7">
          <cell r="E7">
            <v>43885.047659999997</v>
          </cell>
        </row>
        <row r="22">
          <cell r="E22">
            <v>5456.05062</v>
          </cell>
        </row>
        <row r="34">
          <cell r="E34">
            <v>25239.874619999999</v>
          </cell>
        </row>
        <row r="37">
          <cell r="E37">
            <v>19220.183789999999</v>
          </cell>
        </row>
      </sheetData>
      <sheetData sheetId="5" refreshError="1">
        <row r="7">
          <cell r="E7">
            <v>756557.76509999996</v>
          </cell>
        </row>
        <row r="8">
          <cell r="E8">
            <v>333771.82814</v>
          </cell>
        </row>
        <row r="15">
          <cell r="E15">
            <v>511556.37267000001</v>
          </cell>
        </row>
        <row r="16">
          <cell r="E16">
            <v>210028.48285</v>
          </cell>
        </row>
        <row r="24">
          <cell r="E24">
            <v>133837.54665999999</v>
          </cell>
        </row>
        <row r="25">
          <cell r="E25">
            <v>195434.51099000001</v>
          </cell>
        </row>
        <row r="27">
          <cell r="E27">
            <v>23626.396939999999</v>
          </cell>
        </row>
        <row r="28">
          <cell r="E28">
            <v>85223.361269999994</v>
          </cell>
        </row>
        <row r="31">
          <cell r="E31">
            <v>-5561.8841000000002</v>
          </cell>
        </row>
        <row r="45">
          <cell r="C45">
            <v>0.98728830610883345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sap"/>
      <sheetName val="obrot_09M2016"/>
      <sheetName val="zestawienie"/>
      <sheetName val="Bilans"/>
      <sheetName val="AKTYWA"/>
      <sheetName val="RZiS Ogólny"/>
      <sheetName val="RZiS Techn_ogółem"/>
      <sheetName val="RZiS Techn_dział_bezp"/>
      <sheetName val="RZiS Techn_reas_czynna"/>
      <sheetName val="Dekl Wypł_za m-c"/>
      <sheetName val="Dekl wypł narastająco"/>
      <sheetName val="ankieta_finanse"/>
      <sheetName val="I. | Wskaźniki wypłacalności, w"/>
      <sheetName val="zmiany miesiecznie"/>
      <sheetName val="analiza zmian kw"/>
      <sheetName val="I. | Wartości wyniku techniczne"/>
    </sheetNames>
    <sheetDataSet>
      <sheetData sheetId="0" refreshError="1"/>
      <sheetData sheetId="1" refreshError="1"/>
      <sheetData sheetId="2" refreshError="1"/>
      <sheetData sheetId="3" refreshError="1">
        <row r="9">
          <cell r="F9">
            <v>1689215.7771999999</v>
          </cell>
        </row>
        <row r="10">
          <cell r="F10">
            <v>13871.70398</v>
          </cell>
        </row>
        <row r="14">
          <cell r="F14">
            <v>26.151440000000001</v>
          </cell>
        </row>
        <row r="18">
          <cell r="F18">
            <v>1675317.92178</v>
          </cell>
        </row>
        <row r="19">
          <cell r="F19">
            <v>50242.174379999997</v>
          </cell>
        </row>
        <row r="20">
          <cell r="F20">
            <v>1551214.0523900001</v>
          </cell>
        </row>
        <row r="24">
          <cell r="F24">
            <v>73855.662509999995</v>
          </cell>
        </row>
        <row r="49">
          <cell r="F49">
            <v>1656.9283499999999</v>
          </cell>
        </row>
        <row r="56">
          <cell r="F56">
            <v>0</v>
          </cell>
        </row>
        <row r="58">
          <cell r="F58">
            <v>2102637.8761100001</v>
          </cell>
        </row>
        <row r="62">
          <cell r="F62">
            <v>356794.95277999999</v>
          </cell>
        </row>
        <row r="63">
          <cell r="F63">
            <v>220308.28200000001</v>
          </cell>
        </row>
        <row r="71">
          <cell r="F71">
            <v>1816814.5554599999</v>
          </cell>
        </row>
        <row r="72">
          <cell r="F72">
            <v>582700.20531999995</v>
          </cell>
        </row>
        <row r="73">
          <cell r="F73">
            <v>0</v>
          </cell>
        </row>
        <row r="74">
          <cell r="F74">
            <v>1231450.61901</v>
          </cell>
        </row>
        <row r="80">
          <cell r="F80">
            <v>910319.49789999996</v>
          </cell>
        </row>
      </sheetData>
      <sheetData sheetId="4" refreshError="1"/>
      <sheetData sheetId="5" refreshError="1">
        <row r="7">
          <cell r="E7">
            <v>47354.876819999998</v>
          </cell>
        </row>
        <row r="22">
          <cell r="E22">
            <v>1261.3278600000001</v>
          </cell>
        </row>
        <row r="34">
          <cell r="E34">
            <v>17394.025369999999</v>
          </cell>
        </row>
        <row r="37">
          <cell r="E37">
            <v>16005.75719</v>
          </cell>
        </row>
      </sheetData>
      <sheetData sheetId="6" refreshError="1">
        <row r="7">
          <cell r="E7">
            <v>826092.07596000005</v>
          </cell>
        </row>
        <row r="8">
          <cell r="E8">
            <v>401331.82501999999</v>
          </cell>
        </row>
        <row r="15">
          <cell r="E15">
            <v>547450.50700999994</v>
          </cell>
        </row>
        <row r="16">
          <cell r="E16">
            <v>261606.39850000001</v>
          </cell>
        </row>
        <row r="24">
          <cell r="E24">
            <v>138803.11507999999</v>
          </cell>
        </row>
        <row r="25">
          <cell r="E25">
            <v>194052.66609000001</v>
          </cell>
        </row>
        <row r="27">
          <cell r="E27">
            <v>33160.533109999997</v>
          </cell>
        </row>
        <row r="28">
          <cell r="E28">
            <v>88410.08412</v>
          </cell>
        </row>
        <row r="31">
          <cell r="E31">
            <v>-15547.39734</v>
          </cell>
        </row>
        <row r="45">
          <cell r="C45">
            <v>1.0085773668754945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otówka"/>
      <sheetName val="mapowanie"/>
      <sheetName val="sprawozdanie PL"/>
      <sheetName val="DTL adj"/>
      <sheetName val="Arkusz1"/>
    </sheetNames>
    <sheetDataSet>
      <sheetData sheetId="0" refreshError="1"/>
      <sheetData sheetId="1" refreshError="1"/>
      <sheetData sheetId="2" refreshError="1">
        <row r="187">
          <cell r="S187">
            <v>45606948.629999876</v>
          </cell>
        </row>
        <row r="190">
          <cell r="S190">
            <v>36562065.309999883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otówka"/>
      <sheetName val="mapowanie"/>
      <sheetName val="sprawozdanie PL"/>
      <sheetName val="DTL adj"/>
      <sheetName val="Arkusz1"/>
      <sheetName val="Arkusz2"/>
    </sheetNames>
    <sheetDataSet>
      <sheetData sheetId="0" refreshError="1"/>
      <sheetData sheetId="1" refreshError="1"/>
      <sheetData sheetId="2" refreshError="1">
        <row r="189">
          <cell r="S189">
            <v>22866845.930000044</v>
          </cell>
        </row>
        <row r="192">
          <cell r="S192">
            <v>21283265.250000045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zoomScaleNormal="100" workbookViewId="0">
      <selection activeCell="H11" sqref="H11"/>
    </sheetView>
  </sheetViews>
  <sheetFormatPr defaultRowHeight="12" x14ac:dyDescent="0.2"/>
  <cols>
    <col min="1" max="1" width="54.85546875" style="2" customWidth="1"/>
    <col min="2" max="2" width="13.42578125" style="16" customWidth="1"/>
    <col min="3" max="3" width="14.5703125" style="16" customWidth="1"/>
    <col min="4" max="16384" width="9.140625" style="2"/>
  </cols>
  <sheetData>
    <row r="1" spans="1:3" ht="36.75" customHeight="1" x14ac:dyDescent="0.2">
      <c r="A1" s="45" t="s">
        <v>75</v>
      </c>
      <c r="B1" s="46"/>
      <c r="C1" s="46"/>
    </row>
    <row r="2" spans="1:3" ht="12" customHeight="1" x14ac:dyDescent="0.2">
      <c r="A2" s="9" t="s">
        <v>88</v>
      </c>
      <c r="B2" s="19"/>
      <c r="C2" s="19"/>
    </row>
    <row r="3" spans="1:3" ht="12.75" customHeight="1" x14ac:dyDescent="0.2">
      <c r="A3" s="5" t="s">
        <v>65</v>
      </c>
      <c r="B3" s="14" t="s">
        <v>96</v>
      </c>
      <c r="C3" s="14" t="s">
        <v>97</v>
      </c>
    </row>
    <row r="4" spans="1:3" ht="12.75" customHeight="1" x14ac:dyDescent="0.2">
      <c r="A4" s="1"/>
      <c r="B4" s="14" t="s">
        <v>22</v>
      </c>
      <c r="C4" s="14" t="s">
        <v>22</v>
      </c>
    </row>
    <row r="5" spans="1:3" ht="12.75" customHeight="1" x14ac:dyDescent="0.2">
      <c r="A5" s="5"/>
      <c r="B5" s="47"/>
      <c r="C5" s="48"/>
    </row>
    <row r="6" spans="1:3" ht="12.75" customHeight="1" x14ac:dyDescent="0.2">
      <c r="A6" s="33" t="s">
        <v>21</v>
      </c>
      <c r="B6" s="20">
        <f>[1]Bilans!$F$122</f>
        <v>1957068.9525599999</v>
      </c>
      <c r="C6" s="20">
        <f>[2]Bilans!$F$58</f>
        <v>2102637.8761100001</v>
      </c>
    </row>
    <row r="7" spans="1:3" ht="12.75" customHeight="1" x14ac:dyDescent="0.2">
      <c r="A7" s="33" t="s">
        <v>86</v>
      </c>
      <c r="B7" s="21">
        <f>'[1]RZiS Techn_ogółem'!$C$45</f>
        <v>0.98728830610883345</v>
      </c>
      <c r="C7" s="21">
        <f>'[2]RZiS Techn_ogółem'!$C$45</f>
        <v>1.0085773668754945</v>
      </c>
    </row>
    <row r="8" spans="1:3" ht="12.75" customHeight="1" x14ac:dyDescent="0.2">
      <c r="A8" s="17" t="s">
        <v>0</v>
      </c>
      <c r="B8" s="22"/>
      <c r="C8" s="22"/>
    </row>
    <row r="9" spans="1:3" ht="12.75" customHeight="1" x14ac:dyDescent="0.2">
      <c r="A9" s="34" t="s">
        <v>62</v>
      </c>
      <c r="B9" s="20">
        <f>[1]Bilans!$F$9</f>
        <v>1547353.6955200001</v>
      </c>
      <c r="C9" s="20">
        <f>[2]Bilans!$F$9</f>
        <v>1689215.7771999999</v>
      </c>
    </row>
    <row r="10" spans="1:3" s="10" customFormat="1" ht="12.75" customHeight="1" x14ac:dyDescent="0.2">
      <c r="A10" s="35" t="s">
        <v>1</v>
      </c>
      <c r="B10" s="20">
        <f>[1]Bilans!$F$10</f>
        <v>14338.749690000001</v>
      </c>
      <c r="C10" s="20">
        <f>[2]Bilans!$F$10</f>
        <v>13871.70398</v>
      </c>
    </row>
    <row r="11" spans="1:3" s="10" customFormat="1" ht="12.75" customHeight="1" x14ac:dyDescent="0.2">
      <c r="A11" s="35" t="s">
        <v>2</v>
      </c>
      <c r="B11" s="20">
        <f>[1]Bilans!$F$14</f>
        <v>6.15144</v>
      </c>
      <c r="C11" s="20">
        <f>[2]Bilans!$F$14</f>
        <v>26.151440000000001</v>
      </c>
    </row>
    <row r="12" spans="1:3" s="10" customFormat="1" ht="12.75" customHeight="1" x14ac:dyDescent="0.2">
      <c r="A12" s="35" t="s">
        <v>87</v>
      </c>
      <c r="B12" s="20">
        <f>[1]Bilans!$F$18</f>
        <v>1533008.7943899999</v>
      </c>
      <c r="C12" s="20">
        <f>[2]Bilans!$F$18</f>
        <v>1675317.92178</v>
      </c>
    </row>
    <row r="13" spans="1:3" s="11" customFormat="1" ht="12.75" customHeight="1" x14ac:dyDescent="0.2">
      <c r="A13" s="36" t="s">
        <v>3</v>
      </c>
      <c r="B13" s="20">
        <f>[1]Bilans!$F$19</f>
        <v>71527.679690000004</v>
      </c>
      <c r="C13" s="20">
        <f>[2]Bilans!$F$19</f>
        <v>50242.174379999997</v>
      </c>
    </row>
    <row r="14" spans="1:3" s="11" customFormat="1" ht="12.75" customHeight="1" x14ac:dyDescent="0.2">
      <c r="A14" s="36" t="s">
        <v>10</v>
      </c>
      <c r="B14" s="20">
        <f>[1]Bilans!$F$20</f>
        <v>1375962.1863500001</v>
      </c>
      <c r="C14" s="20">
        <f>[2]Bilans!$F$20</f>
        <v>1551214.0523900001</v>
      </c>
    </row>
    <row r="15" spans="1:3" s="11" customFormat="1" ht="12.75" customHeight="1" x14ac:dyDescent="0.2">
      <c r="A15" s="36" t="s">
        <v>11</v>
      </c>
      <c r="B15" s="20">
        <f>[1]Bilans!$F$24</f>
        <v>85512.895850000001</v>
      </c>
      <c r="C15" s="20">
        <f>[2]Bilans!$F$24</f>
        <v>73855.662509999995</v>
      </c>
    </row>
    <row r="16" spans="1:3" ht="12.75" customHeight="1" x14ac:dyDescent="0.2">
      <c r="A16" s="8" t="s">
        <v>12</v>
      </c>
      <c r="B16" s="20">
        <f>[1]Bilans!$F$49</f>
        <v>345.77931999999998</v>
      </c>
      <c r="C16" s="20">
        <f>[2]Bilans!$F$49</f>
        <v>1656.9283499999999</v>
      </c>
    </row>
    <row r="17" spans="1:3" ht="12.75" customHeight="1" x14ac:dyDescent="0.2">
      <c r="A17" s="7" t="s">
        <v>6</v>
      </c>
      <c r="B17" s="22"/>
      <c r="C17" s="22"/>
    </row>
    <row r="18" spans="1:3" ht="12.75" customHeight="1" x14ac:dyDescent="0.2">
      <c r="A18" s="4" t="s">
        <v>68</v>
      </c>
      <c r="B18" s="20">
        <f>[1]Bilans!$F$60</f>
        <v>364353.14046000002</v>
      </c>
      <c r="C18" s="20">
        <f>[2]Bilans!$F$62</f>
        <v>356794.95277999999</v>
      </c>
    </row>
    <row r="19" spans="1:3" ht="12.75" customHeight="1" x14ac:dyDescent="0.2">
      <c r="A19" s="37" t="s">
        <v>4</v>
      </c>
      <c r="B19" s="20">
        <f>[1]Bilans!$F$61</f>
        <v>220308.28200000001</v>
      </c>
      <c r="C19" s="20">
        <f>[2]Bilans!$F$63</f>
        <v>220308.28200000001</v>
      </c>
    </row>
    <row r="20" spans="1:3" ht="12.75" customHeight="1" x14ac:dyDescent="0.2">
      <c r="A20" s="4" t="s">
        <v>5</v>
      </c>
      <c r="B20" s="20">
        <f>[1]Bilans!$F$62</f>
        <v>0</v>
      </c>
      <c r="C20" s="20">
        <f>[2]Bilans!$F$56</f>
        <v>0</v>
      </c>
    </row>
    <row r="21" spans="1:3" ht="12.75" customHeight="1" x14ac:dyDescent="0.2">
      <c r="A21" s="4" t="s">
        <v>69</v>
      </c>
      <c r="B21" s="20">
        <f>[1]Bilans!$F$70</f>
        <v>1699736.5344199999</v>
      </c>
      <c r="C21" s="20">
        <f>[2]Bilans!$F$71</f>
        <v>1816814.5554599999</v>
      </c>
    </row>
    <row r="22" spans="1:3" ht="12.75" customHeight="1" x14ac:dyDescent="0.2">
      <c r="A22" s="37" t="s">
        <v>76</v>
      </c>
      <c r="B22" s="20">
        <f>[1]Bilans!$F$79</f>
        <v>831491.67605000001</v>
      </c>
      <c r="C22" s="20">
        <f>[2]Bilans!$F$80</f>
        <v>910319.49789999996</v>
      </c>
    </row>
    <row r="23" spans="1:3" ht="12.75" customHeight="1" x14ac:dyDescent="0.2">
      <c r="A23" s="37" t="s">
        <v>7</v>
      </c>
      <c r="B23" s="20">
        <f>[1]Bilans!$F$71</f>
        <v>512176.11353999999</v>
      </c>
      <c r="C23" s="20">
        <f>[2]Bilans!$F$72</f>
        <v>582700.20531999995</v>
      </c>
    </row>
    <row r="24" spans="1:3" ht="12.75" customHeight="1" x14ac:dyDescent="0.2">
      <c r="A24" s="37" t="s">
        <v>8</v>
      </c>
      <c r="B24" s="20">
        <f>[1]Bilans!$F$72</f>
        <v>0</v>
      </c>
      <c r="C24" s="20">
        <f>[2]Bilans!$F$73</f>
        <v>0</v>
      </c>
    </row>
    <row r="25" spans="1:3" ht="12.75" customHeight="1" x14ac:dyDescent="0.2">
      <c r="A25" s="37" t="s">
        <v>9</v>
      </c>
      <c r="B25" s="20">
        <f>[1]Bilans!$F$73</f>
        <v>1183425.1625999999</v>
      </c>
      <c r="C25" s="20">
        <f>[2]Bilans!$F$74</f>
        <v>1231450.61901</v>
      </c>
    </row>
    <row r="26" spans="1:3" ht="12.75" customHeight="1" x14ac:dyDescent="0.2">
      <c r="A26" s="17" t="s">
        <v>71</v>
      </c>
      <c r="B26" s="22"/>
      <c r="C26" s="22"/>
    </row>
    <row r="27" spans="1:3" ht="12.75" customHeight="1" x14ac:dyDescent="0.2">
      <c r="A27" s="33" t="s">
        <v>89</v>
      </c>
      <c r="B27" s="20">
        <f>'[1]RZiS Techn_ogółem'!$E$7</f>
        <v>756557.76509999996</v>
      </c>
      <c r="C27" s="20">
        <f>'[2]RZiS Techn_ogółem'!$E$7</f>
        <v>826092.07596000005</v>
      </c>
    </row>
    <row r="28" spans="1:3" s="10" customFormat="1" ht="12.75" customHeight="1" x14ac:dyDescent="0.2">
      <c r="A28" s="38" t="s">
        <v>13</v>
      </c>
      <c r="B28" s="20">
        <f>'[1]RZiS Techn_ogółem'!$E$8</f>
        <v>333771.82814</v>
      </c>
      <c r="C28" s="20">
        <f>'[2]RZiS Techn_ogółem'!$E$8</f>
        <v>401331.82501999999</v>
      </c>
    </row>
    <row r="29" spans="1:3" ht="12.75" customHeight="1" x14ac:dyDescent="0.2">
      <c r="A29" s="33" t="s">
        <v>90</v>
      </c>
      <c r="B29" s="20">
        <f>'[1]RZiS Techn_ogółem'!$E$15</f>
        <v>511556.37267000001</v>
      </c>
      <c r="C29" s="20">
        <f>'[2]RZiS Techn_ogółem'!$E$15</f>
        <v>547450.50700999994</v>
      </c>
    </row>
    <row r="30" spans="1:3" s="10" customFormat="1" ht="12.75" customHeight="1" x14ac:dyDescent="0.2">
      <c r="A30" s="38" t="s">
        <v>15</v>
      </c>
      <c r="B30" s="20">
        <f>'[1]RZiS Techn_ogółem'!$E$16</f>
        <v>210028.48285</v>
      </c>
      <c r="C30" s="20">
        <f>'[2]RZiS Techn_ogółem'!$E$16</f>
        <v>261606.39850000001</v>
      </c>
    </row>
    <row r="31" spans="1:3" ht="12.75" customHeight="1" x14ac:dyDescent="0.2">
      <c r="A31" s="33" t="s">
        <v>91</v>
      </c>
      <c r="B31" s="20">
        <f>'[1]RZiS Techn_ogółem'!$E$24</f>
        <v>133837.54665999999</v>
      </c>
      <c r="C31" s="20">
        <f>'[2]RZiS Techn_ogółem'!$E$24</f>
        <v>138803.11507999999</v>
      </c>
    </row>
    <row r="32" spans="1:3" ht="12.75" customHeight="1" x14ac:dyDescent="0.2">
      <c r="A32" s="38" t="s">
        <v>16</v>
      </c>
      <c r="B32" s="20">
        <f>'[1]RZiS Techn_ogółem'!$E$25</f>
        <v>195434.51099000001</v>
      </c>
      <c r="C32" s="20">
        <f>'[2]RZiS Techn_ogółem'!$E$25</f>
        <v>194052.66609000001</v>
      </c>
    </row>
    <row r="33" spans="1:3" ht="12.75" customHeight="1" x14ac:dyDescent="0.2">
      <c r="A33" s="38" t="s">
        <v>17</v>
      </c>
      <c r="B33" s="20">
        <f>'[1]RZiS Techn_ogółem'!$E$27</f>
        <v>23626.396939999999</v>
      </c>
      <c r="C33" s="20">
        <f>'[2]RZiS Techn_ogółem'!$E$27</f>
        <v>33160.533109999997</v>
      </c>
    </row>
    <row r="34" spans="1:3" ht="12.75" customHeight="1" x14ac:dyDescent="0.2">
      <c r="A34" s="38" t="s">
        <v>63</v>
      </c>
      <c r="B34" s="20">
        <f>'[1]RZiS Techn_ogółem'!$E$28</f>
        <v>85223.361269999994</v>
      </c>
      <c r="C34" s="20">
        <f>'[2]RZiS Techn_ogółem'!$E$28</f>
        <v>88410.08412</v>
      </c>
    </row>
    <row r="35" spans="1:3" ht="12.75" customHeight="1" x14ac:dyDescent="0.2">
      <c r="A35" s="33" t="s">
        <v>14</v>
      </c>
      <c r="B35" s="20">
        <f>'[1]RZiS Ogólny'!$E$7</f>
        <v>43885.047659999997</v>
      </c>
      <c r="C35" s="20">
        <f>'[2]RZiS Ogólny'!$E$7</f>
        <v>47354.876819999998</v>
      </c>
    </row>
    <row r="36" spans="1:3" ht="12.75" customHeight="1" x14ac:dyDescent="0.2">
      <c r="A36" s="33" t="s">
        <v>20</v>
      </c>
      <c r="B36" s="20">
        <f>'[1]RZiS Ogólny'!$E$22</f>
        <v>5456.05062</v>
      </c>
      <c r="C36" s="20">
        <f>'[2]RZiS Ogólny'!$E$22</f>
        <v>1261.3278600000001</v>
      </c>
    </row>
    <row r="37" spans="1:3" ht="12.75" customHeight="1" x14ac:dyDescent="0.2">
      <c r="A37" s="33" t="s">
        <v>18</v>
      </c>
      <c r="B37" s="20">
        <f>'[1]RZiS Techn_ogółem'!$E$31</f>
        <v>-5561.8841000000002</v>
      </c>
      <c r="C37" s="20">
        <f>'[2]RZiS Techn_ogółem'!$E$31</f>
        <v>-15547.39734</v>
      </c>
    </row>
    <row r="38" spans="1:3" ht="12.75" customHeight="1" x14ac:dyDescent="0.2">
      <c r="A38" s="33" t="s">
        <v>64</v>
      </c>
      <c r="B38" s="20">
        <f>'[1]RZiS Ogólny'!$E$34</f>
        <v>25239.874619999999</v>
      </c>
      <c r="C38" s="20">
        <f>'[2]RZiS Ogólny'!$E$34</f>
        <v>17394.025369999999</v>
      </c>
    </row>
    <row r="39" spans="1:3" ht="12.75" customHeight="1" x14ac:dyDescent="0.2">
      <c r="A39" s="33" t="s">
        <v>19</v>
      </c>
      <c r="B39" s="20">
        <f>'[1]RZiS Ogólny'!$E$37</f>
        <v>19220.183789999999</v>
      </c>
      <c r="C39" s="20">
        <f>'[2]RZiS Ogólny'!$E$37</f>
        <v>16005.75719</v>
      </c>
    </row>
    <row r="40" spans="1:3" ht="12.75" customHeight="1" x14ac:dyDescent="0.2">
      <c r="A40" s="33" t="s">
        <v>93</v>
      </c>
      <c r="B40" s="20">
        <f>'[3]sprawozdanie PL'!$S$187/1000</f>
        <v>45606.948629999875</v>
      </c>
      <c r="C40" s="20">
        <f>'[4]sprawozdanie PL'!$S$189/1000</f>
        <v>22866.845930000043</v>
      </c>
    </row>
    <row r="41" spans="1:3" ht="12.75" customHeight="1" x14ac:dyDescent="0.2">
      <c r="A41" s="33" t="s">
        <v>94</v>
      </c>
      <c r="B41" s="20">
        <f>'[3]sprawozdanie PL'!$S$190/1000</f>
        <v>36562.065309999882</v>
      </c>
      <c r="C41" s="20">
        <f>'[4]sprawozdanie PL'!$S$192/1000</f>
        <v>21283.265250000044</v>
      </c>
    </row>
    <row r="42" spans="1:3" ht="12.75" customHeight="1" x14ac:dyDescent="0.2">
      <c r="A42" s="17" t="s">
        <v>66</v>
      </c>
      <c r="B42" s="49" t="s">
        <v>92</v>
      </c>
      <c r="C42" s="49"/>
    </row>
    <row r="43" spans="1:3" ht="12.75" customHeight="1" x14ac:dyDescent="0.2">
      <c r="A43" s="17" t="s">
        <v>67</v>
      </c>
      <c r="B43" s="49" t="s">
        <v>95</v>
      </c>
      <c r="C43" s="49"/>
    </row>
    <row r="44" spans="1:3" x14ac:dyDescent="0.2">
      <c r="A44" s="23"/>
      <c r="B44" s="24"/>
      <c r="C44" s="24"/>
    </row>
    <row r="45" spans="1:3" x14ac:dyDescent="0.2">
      <c r="A45" s="23"/>
      <c r="B45" s="25"/>
      <c r="C45" s="25"/>
    </row>
    <row r="46" spans="1:3" x14ac:dyDescent="0.2">
      <c r="A46" s="23"/>
      <c r="B46" s="25"/>
      <c r="C46" s="25"/>
    </row>
    <row r="47" spans="1:3" x14ac:dyDescent="0.2">
      <c r="A47" s="23"/>
      <c r="B47" s="24"/>
      <c r="C47" s="24"/>
    </row>
    <row r="48" spans="1:3" x14ac:dyDescent="0.2">
      <c r="A48" s="23"/>
      <c r="B48" s="24"/>
      <c r="C48" s="24"/>
    </row>
    <row r="49" spans="1:3" x14ac:dyDescent="0.2">
      <c r="A49" s="23"/>
      <c r="B49" s="26"/>
      <c r="C49" s="26"/>
    </row>
    <row r="50" spans="1:3" x14ac:dyDescent="0.2">
      <c r="A50" s="23"/>
      <c r="B50" s="26"/>
      <c r="C50" s="26"/>
    </row>
    <row r="51" spans="1:3" x14ac:dyDescent="0.2">
      <c r="A51" s="23"/>
      <c r="B51" s="26"/>
      <c r="C51" s="26"/>
    </row>
    <row r="52" spans="1:3" x14ac:dyDescent="0.2">
      <c r="A52" s="23"/>
      <c r="B52" s="26"/>
      <c r="C52" s="26"/>
    </row>
  </sheetData>
  <mergeCells count="4">
    <mergeCell ref="A1:C1"/>
    <mergeCell ref="B5:C5"/>
    <mergeCell ref="B42:C42"/>
    <mergeCell ref="B43:C4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A37" sqref="A37:IV58"/>
    </sheetView>
  </sheetViews>
  <sheetFormatPr defaultRowHeight="12" x14ac:dyDescent="0.2"/>
  <cols>
    <col min="1" max="1" width="7" style="2" customWidth="1"/>
    <col min="2" max="2" width="50.85546875" style="2" customWidth="1"/>
    <col min="3" max="4" width="12.42578125" style="16" customWidth="1"/>
    <col min="5" max="16384" width="9.140625" style="2"/>
  </cols>
  <sheetData>
    <row r="1" spans="1:4" ht="39" customHeight="1" x14ac:dyDescent="0.2">
      <c r="A1" s="45" t="s">
        <v>75</v>
      </c>
      <c r="B1" s="46"/>
      <c r="C1" s="46"/>
      <c r="D1" s="46"/>
    </row>
    <row r="2" spans="1:4" x14ac:dyDescent="0.2">
      <c r="A2" s="6"/>
      <c r="B2" s="5" t="s">
        <v>23</v>
      </c>
      <c r="C2" s="52" t="s">
        <v>79</v>
      </c>
      <c r="D2" s="53"/>
    </row>
    <row r="3" spans="1:4" x14ac:dyDescent="0.2">
      <c r="A3" s="6"/>
      <c r="B3" s="12"/>
      <c r="C3" s="54"/>
      <c r="D3" s="55"/>
    </row>
    <row r="4" spans="1:4" x14ac:dyDescent="0.2">
      <c r="A4" s="5" t="s">
        <v>57</v>
      </c>
      <c r="B4" s="13" t="s">
        <v>43</v>
      </c>
      <c r="C4" s="14" t="s">
        <v>96</v>
      </c>
      <c r="D4" s="14" t="s">
        <v>97</v>
      </c>
    </row>
    <row r="5" spans="1:4" ht="13.5" customHeight="1" x14ac:dyDescent="0.2">
      <c r="A5" s="5"/>
      <c r="B5" s="5"/>
      <c r="C5" s="15" t="s">
        <v>22</v>
      </c>
      <c r="D5" s="15" t="s">
        <v>22</v>
      </c>
    </row>
    <row r="6" spans="1:4" ht="12.75" customHeight="1" x14ac:dyDescent="0.2">
      <c r="A6" s="3">
        <v>1</v>
      </c>
      <c r="B6" s="28" t="s">
        <v>24</v>
      </c>
      <c r="C6" s="29">
        <v>21939.531999999999</v>
      </c>
      <c r="D6" s="29">
        <v>24153.067070000001</v>
      </c>
    </row>
    <row r="7" spans="1:4" ht="12.75" customHeight="1" x14ac:dyDescent="0.2">
      <c r="A7" s="3">
        <f>A6+1</f>
        <v>2</v>
      </c>
      <c r="B7" s="28" t="s">
        <v>25</v>
      </c>
      <c r="C7" s="29">
        <v>3938.8519999999999</v>
      </c>
      <c r="D7" s="29">
        <v>11.91835</v>
      </c>
    </row>
    <row r="8" spans="1:4" ht="12.75" customHeight="1" x14ac:dyDescent="0.2">
      <c r="A8" s="3">
        <f t="shared" ref="A8:A24" si="0">A7+1</f>
        <v>3</v>
      </c>
      <c r="B8" s="28" t="s">
        <v>26</v>
      </c>
      <c r="C8" s="29">
        <v>117592.80899999999</v>
      </c>
      <c r="D8" s="29">
        <v>156497.58832000001</v>
      </c>
    </row>
    <row r="9" spans="1:4" ht="12.75" customHeight="1" x14ac:dyDescent="0.2">
      <c r="A9" s="3">
        <f t="shared" si="0"/>
        <v>4</v>
      </c>
      <c r="B9" s="28" t="s">
        <v>27</v>
      </c>
      <c r="C9" s="29">
        <v>3915.5149999999999</v>
      </c>
      <c r="D9" s="29">
        <v>3641.5974500000002</v>
      </c>
    </row>
    <row r="10" spans="1:4" ht="12.75" customHeight="1" x14ac:dyDescent="0.2">
      <c r="A10" s="3">
        <f t="shared" si="0"/>
        <v>5</v>
      </c>
      <c r="B10" s="28" t="s">
        <v>28</v>
      </c>
      <c r="C10" s="29">
        <v>0.215</v>
      </c>
      <c r="D10" s="29">
        <v>0.28000000000000003</v>
      </c>
    </row>
    <row r="11" spans="1:4" ht="12.75" customHeight="1" x14ac:dyDescent="0.2">
      <c r="A11" s="3">
        <f t="shared" si="0"/>
        <v>6</v>
      </c>
      <c r="B11" s="28" t="s">
        <v>29</v>
      </c>
      <c r="C11" s="29">
        <v>82.531999999999996</v>
      </c>
      <c r="D11" s="29">
        <v>65.781000000000006</v>
      </c>
    </row>
    <row r="12" spans="1:4" ht="12.75" customHeight="1" x14ac:dyDescent="0.2">
      <c r="A12" s="3">
        <f t="shared" si="0"/>
        <v>7</v>
      </c>
      <c r="B12" s="28" t="s">
        <v>30</v>
      </c>
      <c r="C12" s="29">
        <v>1675.1579999999999</v>
      </c>
      <c r="D12" s="29">
        <v>1245.66625</v>
      </c>
    </row>
    <row r="13" spans="1:4" ht="12.75" customHeight="1" x14ac:dyDescent="0.2">
      <c r="A13" s="3">
        <f t="shared" si="0"/>
        <v>8</v>
      </c>
      <c r="B13" s="28" t="s">
        <v>31</v>
      </c>
      <c r="C13" s="29">
        <v>176550.416</v>
      </c>
      <c r="D13" s="29">
        <v>153717.41180999999</v>
      </c>
    </row>
    <row r="14" spans="1:4" ht="12.75" customHeight="1" x14ac:dyDescent="0.2">
      <c r="A14" s="3">
        <f t="shared" si="0"/>
        <v>9</v>
      </c>
      <c r="B14" s="28" t="s">
        <v>32</v>
      </c>
      <c r="C14" s="29">
        <v>52643.135000000002</v>
      </c>
      <c r="D14" s="29">
        <v>46911.37429</v>
      </c>
    </row>
    <row r="15" spans="1:4" ht="12.75" customHeight="1" x14ac:dyDescent="0.2">
      <c r="A15" s="3">
        <f t="shared" si="0"/>
        <v>10</v>
      </c>
      <c r="B15" s="28" t="s">
        <v>33</v>
      </c>
      <c r="C15" s="29">
        <v>225145.18599999999</v>
      </c>
      <c r="D15" s="29">
        <v>292606.41065999999</v>
      </c>
    </row>
    <row r="16" spans="1:4" ht="12.75" customHeight="1" x14ac:dyDescent="0.2">
      <c r="A16" s="3">
        <f t="shared" si="0"/>
        <v>11</v>
      </c>
      <c r="B16" s="28" t="s">
        <v>34</v>
      </c>
      <c r="C16" s="29">
        <v>3.84</v>
      </c>
      <c r="D16" s="29">
        <v>0.84</v>
      </c>
    </row>
    <row r="17" spans="1:4" ht="12.75" customHeight="1" x14ac:dyDescent="0.2">
      <c r="A17" s="3">
        <f t="shared" si="0"/>
        <v>12</v>
      </c>
      <c r="B17" s="28" t="s">
        <v>35</v>
      </c>
      <c r="C17" s="29">
        <v>17.52</v>
      </c>
      <c r="D17" s="29">
        <v>15.664999999999999</v>
      </c>
    </row>
    <row r="18" spans="1:4" ht="12.75" customHeight="1" x14ac:dyDescent="0.2">
      <c r="A18" s="3">
        <f t="shared" si="0"/>
        <v>13</v>
      </c>
      <c r="B18" s="28" t="s">
        <v>36</v>
      </c>
      <c r="C18" s="29">
        <v>87790.922000000006</v>
      </c>
      <c r="D18" s="29">
        <v>89005.884690000006</v>
      </c>
    </row>
    <row r="19" spans="1:4" ht="12.75" customHeight="1" x14ac:dyDescent="0.2">
      <c r="A19" s="3">
        <f t="shared" si="0"/>
        <v>14</v>
      </c>
      <c r="B19" s="28" t="s">
        <v>37</v>
      </c>
      <c r="C19" s="29">
        <v>280.613</v>
      </c>
      <c r="D19" s="29">
        <v>186.65867</v>
      </c>
    </row>
    <row r="20" spans="1:4" ht="12.75" customHeight="1" x14ac:dyDescent="0.2">
      <c r="A20" s="3">
        <f t="shared" si="0"/>
        <v>15</v>
      </c>
      <c r="B20" s="28" t="s">
        <v>38</v>
      </c>
      <c r="C20" s="29">
        <v>36575.686000000002</v>
      </c>
      <c r="D20" s="29">
        <v>29829.25965</v>
      </c>
    </row>
    <row r="21" spans="1:4" ht="12.75" customHeight="1" x14ac:dyDescent="0.2">
      <c r="A21" s="3">
        <f t="shared" si="0"/>
        <v>16</v>
      </c>
      <c r="B21" s="28" t="s">
        <v>39</v>
      </c>
      <c r="C21" s="29">
        <v>17757.578000000001</v>
      </c>
      <c r="D21" s="29">
        <v>9680.2635100000007</v>
      </c>
    </row>
    <row r="22" spans="1:4" ht="12.75" customHeight="1" x14ac:dyDescent="0.2">
      <c r="A22" s="3">
        <f t="shared" si="0"/>
        <v>17</v>
      </c>
      <c r="B22" s="28" t="s">
        <v>40</v>
      </c>
      <c r="C22" s="29">
        <v>102.52800000000001</v>
      </c>
      <c r="D22" s="29">
        <v>163.56186</v>
      </c>
    </row>
    <row r="23" spans="1:4" ht="12.75" customHeight="1" x14ac:dyDescent="0.2">
      <c r="A23" s="3">
        <f t="shared" si="0"/>
        <v>18</v>
      </c>
      <c r="B23" s="28" t="s">
        <v>41</v>
      </c>
      <c r="C23" s="29">
        <v>10083.361999999999</v>
      </c>
      <c r="D23" s="29">
        <v>14620.7901</v>
      </c>
    </row>
    <row r="24" spans="1:4" ht="12.75" customHeight="1" x14ac:dyDescent="0.2">
      <c r="A24" s="3">
        <f t="shared" si="0"/>
        <v>19</v>
      </c>
      <c r="B24" s="28" t="s">
        <v>42</v>
      </c>
      <c r="C24" s="29" t="s">
        <v>98</v>
      </c>
      <c r="D24" s="29">
        <v>3738.05728</v>
      </c>
    </row>
    <row r="25" spans="1:4" ht="14.25" customHeight="1" x14ac:dyDescent="0.2">
      <c r="A25" s="51" t="s">
        <v>59</v>
      </c>
      <c r="B25" s="51"/>
      <c r="C25" s="51"/>
      <c r="D25" s="51"/>
    </row>
    <row r="26" spans="1:4" ht="14.25" customHeight="1" x14ac:dyDescent="0.2">
      <c r="A26" s="3"/>
      <c r="B26" s="28" t="s">
        <v>44</v>
      </c>
      <c r="C26" s="29">
        <v>214592.72465006053</v>
      </c>
      <c r="D26" s="29">
        <v>282057.48887001508</v>
      </c>
    </row>
    <row r="27" spans="1:4" ht="14.25" customHeight="1" x14ac:dyDescent="0.2">
      <c r="A27" s="3"/>
      <c r="B27" s="28" t="s">
        <v>45</v>
      </c>
      <c r="C27" s="29">
        <v>52.987000000000002</v>
      </c>
      <c r="D27" s="29">
        <v>83.436000000000007</v>
      </c>
    </row>
    <row r="28" spans="1:4" ht="14.25" customHeight="1" x14ac:dyDescent="0.2">
      <c r="A28" s="3"/>
      <c r="B28" s="28" t="s">
        <v>46</v>
      </c>
      <c r="C28" s="29">
        <v>10750.276449999999</v>
      </c>
      <c r="D28" s="29">
        <v>10475.380030000002</v>
      </c>
    </row>
    <row r="29" spans="1:4" ht="14.25" customHeight="1" x14ac:dyDescent="0.2">
      <c r="A29" s="3"/>
      <c r="B29" s="28" t="s">
        <v>47</v>
      </c>
      <c r="C29" s="29">
        <v>6645.5877099999998</v>
      </c>
      <c r="D29" s="29">
        <v>4869.6121299999995</v>
      </c>
    </row>
    <row r="30" spans="1:4" ht="14.25" customHeight="1" x14ac:dyDescent="0.2">
      <c r="A30" s="3"/>
      <c r="B30" s="3" t="s">
        <v>48</v>
      </c>
      <c r="C30" s="27">
        <v>1200.1607099999999</v>
      </c>
      <c r="D30" s="27">
        <v>1049.0561499999999</v>
      </c>
    </row>
    <row r="31" spans="1:4" ht="14.25" customHeight="1" x14ac:dyDescent="0.2">
      <c r="A31" s="51" t="s">
        <v>72</v>
      </c>
      <c r="B31" s="51"/>
      <c r="C31" s="51"/>
      <c r="D31" s="51"/>
    </row>
    <row r="32" spans="1:4" ht="14.25" customHeight="1" x14ac:dyDescent="0.2">
      <c r="A32" s="3"/>
      <c r="B32" s="28" t="s">
        <v>80</v>
      </c>
      <c r="C32" s="29">
        <v>2510.1329999999998</v>
      </c>
      <c r="D32" s="29">
        <v>1153.3420000000001</v>
      </c>
    </row>
    <row r="33" spans="1:15" ht="14.25" customHeight="1" x14ac:dyDescent="0.2">
      <c r="A33" s="3"/>
      <c r="B33" s="30" t="s">
        <v>73</v>
      </c>
      <c r="C33" s="29">
        <v>138613.81076999998</v>
      </c>
      <c r="D33" s="29">
        <v>169479.71966499998</v>
      </c>
    </row>
    <row r="34" spans="1:15" ht="14.25" customHeight="1" x14ac:dyDescent="0.2">
      <c r="A34" s="3"/>
      <c r="B34" s="30" t="s">
        <v>81</v>
      </c>
      <c r="C34" s="29">
        <v>259.25056309092156</v>
      </c>
      <c r="D34" s="29">
        <v>192.75771799345404</v>
      </c>
    </row>
    <row r="35" spans="1:15" ht="14.25" customHeight="1" x14ac:dyDescent="0.2">
      <c r="A35" s="50" t="s">
        <v>74</v>
      </c>
      <c r="B35" s="50"/>
      <c r="C35" s="50"/>
      <c r="D35" s="50"/>
    </row>
    <row r="36" spans="1:15" ht="12.75" x14ac:dyDescent="0.2">
      <c r="E36"/>
      <c r="F36"/>
      <c r="G36"/>
      <c r="H36"/>
      <c r="I36"/>
      <c r="J36"/>
      <c r="K36"/>
      <c r="L36"/>
      <c r="M36"/>
      <c r="N36"/>
      <c r="O36"/>
    </row>
  </sheetData>
  <mergeCells count="5">
    <mergeCell ref="A1:D1"/>
    <mergeCell ref="A35:D35"/>
    <mergeCell ref="A25:D25"/>
    <mergeCell ref="A31:D31"/>
    <mergeCell ref="C2:D3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>
    <oddFooter>&amp;CW razie pytań prosimy o kontakt z Elizą Kosicką tel. (22) 844 50 60.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6" zoomScaleNormal="100" workbookViewId="0">
      <selection activeCell="A22" sqref="A22:IV39"/>
    </sheetView>
  </sheetViews>
  <sheetFormatPr defaultRowHeight="12" x14ac:dyDescent="0.2"/>
  <cols>
    <col min="1" max="1" width="57.140625" style="2" customWidth="1"/>
    <col min="2" max="2" width="13.140625" style="2" customWidth="1"/>
    <col min="3" max="3" width="13.85546875" style="2" bestFit="1" customWidth="1"/>
    <col min="4" max="16384" width="9.140625" style="2"/>
  </cols>
  <sheetData>
    <row r="1" spans="1:3" ht="40.5" customHeight="1" x14ac:dyDescent="0.2">
      <c r="A1" s="50" t="s">
        <v>75</v>
      </c>
      <c r="B1" s="50"/>
      <c r="C1" s="50"/>
    </row>
    <row r="2" spans="1:3" x14ac:dyDescent="0.2">
      <c r="A2" s="56" t="s">
        <v>58</v>
      </c>
      <c r="B2" s="56"/>
      <c r="C2" s="56"/>
    </row>
    <row r="3" spans="1:3" x14ac:dyDescent="0.2">
      <c r="A3" s="6" t="s">
        <v>70</v>
      </c>
      <c r="B3" s="17"/>
      <c r="C3" s="17"/>
    </row>
    <row r="4" spans="1:3" x14ac:dyDescent="0.2">
      <c r="A4" s="3"/>
      <c r="B4" s="51"/>
      <c r="C4" s="51"/>
    </row>
    <row r="5" spans="1:3" x14ac:dyDescent="0.2">
      <c r="A5" s="6"/>
      <c r="B5" s="14" t="s">
        <v>96</v>
      </c>
      <c r="C5" s="14" t="s">
        <v>97</v>
      </c>
    </row>
    <row r="6" spans="1:3" ht="12.75" x14ac:dyDescent="0.2">
      <c r="A6" s="31" t="s">
        <v>84</v>
      </c>
      <c r="B6" s="41">
        <v>884</v>
      </c>
      <c r="C6" s="41">
        <v>883</v>
      </c>
    </row>
    <row r="7" spans="1:3" ht="12.75" customHeight="1" x14ac:dyDescent="0.2">
      <c r="A7" s="31" t="s">
        <v>83</v>
      </c>
      <c r="B7" s="41"/>
      <c r="C7" s="41"/>
    </row>
    <row r="8" spans="1:3" ht="12.75" customHeight="1" x14ac:dyDescent="0.2">
      <c r="A8" s="31" t="s">
        <v>82</v>
      </c>
      <c r="B8" s="41">
        <v>3744</v>
      </c>
      <c r="C8" s="41">
        <v>3471</v>
      </c>
    </row>
    <row r="9" spans="1:3" ht="12.75" x14ac:dyDescent="0.2">
      <c r="A9" s="32" t="s">
        <v>78</v>
      </c>
      <c r="B9" s="41">
        <v>833</v>
      </c>
      <c r="C9" s="41">
        <v>763</v>
      </c>
    </row>
    <row r="10" spans="1:3" x14ac:dyDescent="0.2">
      <c r="A10" s="39" t="s">
        <v>85</v>
      </c>
      <c r="B10" s="40"/>
      <c r="C10" s="22"/>
    </row>
    <row r="11" spans="1:3" ht="30" customHeight="1" x14ac:dyDescent="0.2">
      <c r="A11" s="57" t="s">
        <v>49</v>
      </c>
      <c r="B11" s="57"/>
      <c r="C11" s="57"/>
    </row>
    <row r="12" spans="1:3" ht="41.25" customHeight="1" x14ac:dyDescent="0.2">
      <c r="A12" s="18"/>
      <c r="B12" s="18" t="s">
        <v>77</v>
      </c>
      <c r="C12" s="18" t="s">
        <v>50</v>
      </c>
    </row>
    <row r="13" spans="1:3" ht="12.75" x14ac:dyDescent="0.2">
      <c r="A13" s="31" t="s">
        <v>51</v>
      </c>
      <c r="B13" s="42">
        <v>1</v>
      </c>
      <c r="C13" s="44">
        <v>7.3692206993542092E-2</v>
      </c>
    </row>
    <row r="14" spans="1:3" ht="12.75" x14ac:dyDescent="0.2">
      <c r="A14" s="31" t="s">
        <v>52</v>
      </c>
      <c r="B14" s="42">
        <v>98</v>
      </c>
      <c r="C14" s="58">
        <v>0.5524</v>
      </c>
    </row>
    <row r="15" spans="1:3" ht="12.75" x14ac:dyDescent="0.2">
      <c r="A15" s="31" t="s">
        <v>53</v>
      </c>
      <c r="B15" s="42">
        <v>3140</v>
      </c>
      <c r="C15" s="59"/>
    </row>
    <row r="16" spans="1:3" ht="12.75" x14ac:dyDescent="0.2">
      <c r="A16" s="31" t="s">
        <v>54</v>
      </c>
      <c r="B16" s="42">
        <v>731</v>
      </c>
      <c r="C16" s="44">
        <v>0.27600340915637378</v>
      </c>
    </row>
    <row r="17" spans="1:3" ht="12.75" x14ac:dyDescent="0.2">
      <c r="A17" s="31" t="s">
        <v>55</v>
      </c>
      <c r="B17" s="42">
        <v>332</v>
      </c>
      <c r="C17" s="44">
        <v>4.3446768633672923E-2</v>
      </c>
    </row>
    <row r="18" spans="1:3" ht="12.75" x14ac:dyDescent="0.2">
      <c r="A18" s="31" t="s">
        <v>56</v>
      </c>
      <c r="B18" s="42">
        <v>2</v>
      </c>
      <c r="C18" s="44">
        <v>5.4472298875586987E-2</v>
      </c>
    </row>
    <row r="19" spans="1:3" ht="12.75" x14ac:dyDescent="0.2">
      <c r="A19" s="31" t="s">
        <v>60</v>
      </c>
      <c r="B19" s="43"/>
      <c r="C19" s="43"/>
    </row>
    <row r="20" spans="1:3" ht="39.75" customHeight="1" x14ac:dyDescent="0.2">
      <c r="A20" s="50" t="s">
        <v>61</v>
      </c>
      <c r="B20" s="50"/>
      <c r="C20" s="50"/>
    </row>
  </sheetData>
  <mergeCells count="6">
    <mergeCell ref="A1:C1"/>
    <mergeCell ref="A2:C2"/>
    <mergeCell ref="A20:C20"/>
    <mergeCell ref="A11:C11"/>
    <mergeCell ref="B4:C4"/>
    <mergeCell ref="C14:C15"/>
  </mergeCells>
  <phoneticPr fontId="2" type="noConversion"/>
  <pageMargins left="0.75" right="0.75" top="1" bottom="1" header="0.5" footer="0.5"/>
  <pageSetup paperSize="9" orientation="portrait" r:id="rId1"/>
  <headerFooter alignWithMargins="0">
    <oddFooter>&amp;CW razie pytań prosimy o kontakt z Elizą Kosicką tel. (22) 844 50 60.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finanse</vt:lpstr>
      <vt:lpstr>portfel</vt:lpstr>
      <vt:lpstr>zatrudnienie</vt:lpstr>
      <vt:lpstr>finanse!Obszar_wydruku</vt:lpstr>
      <vt:lpstr>portfel!Obszar_wydruku</vt:lpstr>
      <vt:lpstr>zatrudnienie!Obszar_wydruku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Kasperek</dc:creator>
  <cp:lastModifiedBy>Ostrowska Katarzyna - u00kost</cp:lastModifiedBy>
  <cp:lastPrinted>2009-05-10T09:04:40Z</cp:lastPrinted>
  <dcterms:created xsi:type="dcterms:W3CDTF">2003-07-16T13:34:03Z</dcterms:created>
  <dcterms:modified xsi:type="dcterms:W3CDTF">2016-11-28T21:25:21Z</dcterms:modified>
</cp:coreProperties>
</file>